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1925" tabRatio="890" firstSheet="1" activeTab="2"/>
  </bookViews>
  <sheets>
    <sheet name="Define" sheetId="3" state="hidden" r:id="rId1"/>
    <sheet name="二十三、松木财政收支预算" sheetId="134" r:id="rId2"/>
    <sheet name="二十四、松木财政支出预算明细表" sheetId="141" r:id="rId3"/>
    <sheet name="二十五、松木政府性基金预算" sheetId="136" r:id="rId4"/>
  </sheets>
  <externalReferences>
    <externalReference r:id="rId5"/>
  </externalReferences>
  <definedNames>
    <definedName name="_xlnm._FilterDatabase" localSheetId="2" hidden="1">二十四、松木财政支出预算明细表!$A$4:$XFA$230</definedName>
    <definedName name="_xlnm.Print_Area" localSheetId="1">二十三、松木财政收支预算!$A$1:$J$38</definedName>
    <definedName name="_xlnm.Print_Area" localSheetId="2">二十四、松木财政支出预算明细表!$A$1:$E$227</definedName>
    <definedName name="_xlnm.Print_Area" localSheetId="3">二十五、松木政府性基金预算!$A$1:$D$26</definedName>
    <definedName name="_xlnm.Print_Area">#N/A</definedName>
    <definedName name="_xlnm.Print_Titles" localSheetId="2">二十四、松木财政支出预算明细表!$3:$4</definedName>
    <definedName name="_xlnm.Print_Titles" hidden="1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<sst xmlns="http://schemas.openxmlformats.org/spreadsheetml/2006/main" count="551" uniqueCount="344">
  <si>
    <t>ERRANGE_O=</t>
  </si>
  <si>
    <t>D5:D24</t>
  </si>
  <si>
    <t>ERLINESTART_O=</t>
  </si>
  <si>
    <t>ERCOLUMNSTART_O=</t>
  </si>
  <si>
    <t>ERLINEEND_O=</t>
  </si>
  <si>
    <t>ERCOLUMNEND_O=</t>
  </si>
  <si>
    <t>2026年衡阳松木经济开发区一般公共预算草案表</t>
  </si>
  <si>
    <t>单位：万元</t>
  </si>
  <si>
    <t>项          目</t>
  </si>
  <si>
    <t>2026年预算数</t>
  </si>
  <si>
    <t>2025年完成数</t>
  </si>
  <si>
    <t>比上年增减额</t>
  </si>
  <si>
    <t>比上年
增减％</t>
  </si>
  <si>
    <t>一、地方一般公共预算收入</t>
  </si>
  <si>
    <t>一、一般公共预算支出</t>
  </si>
  <si>
    <t>1、税收收入</t>
  </si>
  <si>
    <t>1、一般公共服务支出</t>
  </si>
  <si>
    <t xml:space="preserve">   增值税</t>
  </si>
  <si>
    <t>2、国防支出</t>
  </si>
  <si>
    <t xml:space="preserve">   企业所得税</t>
  </si>
  <si>
    <t>3、公共安全支出</t>
  </si>
  <si>
    <t xml:space="preserve">   个人所得税</t>
  </si>
  <si>
    <t>4、教育支出</t>
  </si>
  <si>
    <t xml:space="preserve">   资源税</t>
  </si>
  <si>
    <t>5、科学技术支出</t>
  </si>
  <si>
    <t xml:space="preserve">   城市维护建设税</t>
  </si>
  <si>
    <t>6、文化旅游体育与传媒支出</t>
  </si>
  <si>
    <t xml:space="preserve">   房产税</t>
  </si>
  <si>
    <t>7、社会保障和就业支出</t>
  </si>
  <si>
    <t xml:space="preserve">   印花税</t>
  </si>
  <si>
    <t>8、卫生健康支出</t>
  </si>
  <si>
    <t xml:space="preserve">   城镇土地使用税</t>
  </si>
  <si>
    <t>9、节能环保支出</t>
  </si>
  <si>
    <t xml:space="preserve">   土地增值税</t>
  </si>
  <si>
    <t>10、城乡社区支出</t>
  </si>
  <si>
    <t xml:space="preserve">   车船税</t>
  </si>
  <si>
    <t>11、农林水支出</t>
  </si>
  <si>
    <t xml:space="preserve">   耕地占用税</t>
  </si>
  <si>
    <t>12、交通运输支出</t>
  </si>
  <si>
    <t xml:space="preserve">   契税</t>
  </si>
  <si>
    <t>13、资源勘探工业信息等支出</t>
  </si>
  <si>
    <t xml:space="preserve">   烟叶税</t>
  </si>
  <si>
    <t>14、商业服务业等支出</t>
  </si>
  <si>
    <t xml:space="preserve">   环境保护税</t>
  </si>
  <si>
    <t>15、金融支出</t>
  </si>
  <si>
    <t xml:space="preserve">   其他税收收入</t>
  </si>
  <si>
    <t>16、自然资源海洋气象等支出</t>
  </si>
  <si>
    <t>2、非税收入</t>
  </si>
  <si>
    <t>17、住房保障支出</t>
  </si>
  <si>
    <t xml:space="preserve">   专项收入</t>
  </si>
  <si>
    <t>18、粮油物资储备支出</t>
  </si>
  <si>
    <t xml:space="preserve">   行政事业性收费收入</t>
  </si>
  <si>
    <t>19、灾害防治及应急管理支出</t>
  </si>
  <si>
    <t xml:space="preserve">   罚没收入</t>
  </si>
  <si>
    <t>20、预备费</t>
  </si>
  <si>
    <t xml:space="preserve">   国有资本经营收入</t>
  </si>
  <si>
    <t>21、债务付息支出</t>
  </si>
  <si>
    <t xml:space="preserve">   国有资源（资产）有偿使用收入</t>
  </si>
  <si>
    <t>22、其他支出</t>
  </si>
  <si>
    <t xml:space="preserve">   其他收入</t>
  </si>
  <si>
    <t>二、上解上级支出</t>
  </si>
  <si>
    <t>二、上级补助收入</t>
  </si>
  <si>
    <t>1、体制结算上解</t>
  </si>
  <si>
    <t>1、返还性收入</t>
  </si>
  <si>
    <t>2、专项上解支出</t>
  </si>
  <si>
    <t>2、一般性转移支付收入</t>
  </si>
  <si>
    <t>三、预算结余</t>
  </si>
  <si>
    <t xml:space="preserve">   均衡性转移支付收入</t>
  </si>
  <si>
    <t>四、调出资金</t>
  </si>
  <si>
    <t xml:space="preserve">   体制结算补助收入</t>
  </si>
  <si>
    <t>五、安排预算稳定调节基金</t>
  </si>
  <si>
    <t xml:space="preserve">   其他补助收入</t>
  </si>
  <si>
    <t>3、专项转移支付收入</t>
  </si>
  <si>
    <t>三、上年结余收入</t>
  </si>
  <si>
    <t>四、调入资金</t>
  </si>
  <si>
    <t>五、调入预算稳定调节基金</t>
  </si>
  <si>
    <t>收入合计</t>
  </si>
  <si>
    <t>支出合计</t>
  </si>
  <si>
    <t>2026年衡阳松木经济开发区一般公共预算支出预算草案明细表</t>
  </si>
  <si>
    <t>功能科目</t>
  </si>
  <si>
    <t>科目名称</t>
  </si>
  <si>
    <t>2026年
预算数</t>
  </si>
  <si>
    <t>类</t>
  </si>
  <si>
    <t>款</t>
  </si>
  <si>
    <t>项</t>
  </si>
  <si>
    <t>合计</t>
  </si>
  <si>
    <t>一般公共服务支出</t>
  </si>
  <si>
    <t>01</t>
  </si>
  <si>
    <t xml:space="preserve">  人大事务</t>
  </si>
  <si>
    <t>02</t>
  </si>
  <si>
    <t xml:space="preserve">    一般行政管理事务</t>
  </si>
  <si>
    <t xml:space="preserve">  政协事务</t>
  </si>
  <si>
    <t>03</t>
  </si>
  <si>
    <t xml:space="preserve">  政府办公厅（室）及相关机构事务</t>
  </si>
  <si>
    <t xml:space="preserve">    行政运行</t>
  </si>
  <si>
    <t xml:space="preserve">    机关服务</t>
  </si>
  <si>
    <t>05</t>
  </si>
  <si>
    <t xml:space="preserve">    专项业务及机关事务管理</t>
  </si>
  <si>
    <t>06</t>
  </si>
  <si>
    <t xml:space="preserve">    政务公开审批</t>
  </si>
  <si>
    <t>99</t>
  </si>
  <si>
    <t xml:space="preserve">    其他政府办公厅(室)及相关机构事务支出</t>
  </si>
  <si>
    <t>04</t>
  </si>
  <si>
    <t>发展与改革事务</t>
  </si>
  <si>
    <t xml:space="preserve">    社会事业发展规划</t>
  </si>
  <si>
    <t xml:space="preserve">    其他发展与改革事务支出</t>
  </si>
  <si>
    <t xml:space="preserve">  统计信息事务</t>
  </si>
  <si>
    <t>07</t>
  </si>
  <si>
    <t xml:space="preserve">    专项普查活动</t>
  </si>
  <si>
    <t xml:space="preserve">    其他统计信息事务支出</t>
  </si>
  <si>
    <t xml:space="preserve">  财政事务</t>
  </si>
  <si>
    <t xml:space="preserve">    预算改革业务</t>
  </si>
  <si>
    <t xml:space="preserve">    财政国库业务</t>
  </si>
  <si>
    <t xml:space="preserve">    信息化建设</t>
  </si>
  <si>
    <t>08</t>
  </si>
  <si>
    <t xml:space="preserve">    财政委托业务支出</t>
  </si>
  <si>
    <t>50</t>
  </si>
  <si>
    <t xml:space="preserve">    事业运行</t>
  </si>
  <si>
    <t xml:space="preserve">    其他财政事务支出</t>
  </si>
  <si>
    <t xml:space="preserve">  税收事务</t>
  </si>
  <si>
    <t>10</t>
  </si>
  <si>
    <t xml:space="preserve">    税收业务</t>
  </si>
  <si>
    <t xml:space="preserve">  纪检监察事务</t>
  </si>
  <si>
    <t xml:space="preserve">    其他纪检监察事务支出</t>
  </si>
  <si>
    <t xml:space="preserve">  商贸事务</t>
  </si>
  <si>
    <t xml:space="preserve">    招商引资</t>
  </si>
  <si>
    <t>26</t>
  </si>
  <si>
    <t xml:space="preserve">  档案事务</t>
  </si>
  <si>
    <t xml:space="preserve">  群众团体事务</t>
  </si>
  <si>
    <t xml:space="preserve">    工会事务</t>
  </si>
  <si>
    <t xml:space="preserve">    其他群众团体事务支出</t>
  </si>
  <si>
    <t>31</t>
  </si>
  <si>
    <t xml:space="preserve">  党委办公厅(室)及相关机构事务</t>
  </si>
  <si>
    <t xml:space="preserve">    其他党委办公厅(室)及相关机构事务支出</t>
  </si>
  <si>
    <t>32</t>
  </si>
  <si>
    <t xml:space="preserve">  组织事务</t>
  </si>
  <si>
    <t xml:space="preserve">    公务员事务</t>
  </si>
  <si>
    <t xml:space="preserve">  宣传事务</t>
  </si>
  <si>
    <t xml:space="preserve">    宣传管理</t>
  </si>
  <si>
    <t xml:space="preserve">    其他宣传事务支出</t>
  </si>
  <si>
    <t>34</t>
  </si>
  <si>
    <t xml:space="preserve">  统战事务</t>
  </si>
  <si>
    <t>36</t>
  </si>
  <si>
    <t xml:space="preserve">  其他共产党事务支出</t>
  </si>
  <si>
    <t>39</t>
  </si>
  <si>
    <t xml:space="preserve">  社会工作事务</t>
  </si>
  <si>
    <t xml:space="preserve">    专项业务</t>
  </si>
  <si>
    <t>40</t>
  </si>
  <si>
    <t xml:space="preserve">  信访事务</t>
  </si>
  <si>
    <t xml:space="preserve">    信访业务</t>
  </si>
  <si>
    <t xml:space="preserve">    其他信访事务支出</t>
  </si>
  <si>
    <t>国防支出</t>
  </si>
  <si>
    <t xml:space="preserve">  国防动员</t>
  </si>
  <si>
    <t xml:space="preserve">    民兵</t>
  </si>
  <si>
    <t>公共安全支出</t>
  </si>
  <si>
    <t xml:space="preserve">  公安</t>
  </si>
  <si>
    <t xml:space="preserve">    其他公安支出</t>
  </si>
  <si>
    <t xml:space="preserve"> </t>
  </si>
  <si>
    <t xml:space="preserve">  其他公共安全支出</t>
  </si>
  <si>
    <t xml:space="preserve">    其他公共安全支出</t>
  </si>
  <si>
    <t xml:space="preserve">  司法</t>
  </si>
  <si>
    <t xml:space="preserve">    其他司法支出</t>
  </si>
  <si>
    <t>教育支出</t>
  </si>
  <si>
    <t xml:space="preserve">  教育管理事务</t>
  </si>
  <si>
    <t xml:space="preserve">  普通教育</t>
  </si>
  <si>
    <t xml:space="preserve">    小学教育</t>
  </si>
  <si>
    <t xml:space="preserve">    其他普通教育支出</t>
  </si>
  <si>
    <t>206</t>
  </si>
  <si>
    <t>科学技术支出</t>
  </si>
  <si>
    <t xml:space="preserve">  技术研究与开发</t>
  </si>
  <si>
    <t xml:space="preserve">    科技成果转化与扩散</t>
  </si>
  <si>
    <t>文化旅游体育与传媒支出</t>
  </si>
  <si>
    <t xml:space="preserve">  新闻出版电影</t>
  </si>
  <si>
    <t xml:space="preserve">     出版发行</t>
  </si>
  <si>
    <t xml:space="preserve">  其他文化旅游体育与传媒支出</t>
  </si>
  <si>
    <t xml:space="preserve">    其他文化旅游体育与传媒支出</t>
  </si>
  <si>
    <t>社会保障和就业支出</t>
  </si>
  <si>
    <t xml:space="preserve">  人力资源和社会保障管理事务</t>
  </si>
  <si>
    <t xml:space="preserve">    综合业务管理</t>
  </si>
  <si>
    <t xml:space="preserve">  民政管理事务</t>
  </si>
  <si>
    <t xml:space="preserve">    基层政权建设和社区治理</t>
  </si>
  <si>
    <t>09</t>
  </si>
  <si>
    <t xml:space="preserve">    老龄事务</t>
  </si>
  <si>
    <t xml:space="preserve">    其他民政管理事务支出</t>
  </si>
  <si>
    <t xml:space="preserve">  行政事业单位养老支出</t>
  </si>
  <si>
    <t xml:space="preserve">     行政单位离退休</t>
  </si>
  <si>
    <t xml:space="preserve">     机关事业单位基本养老保险缴费支出</t>
  </si>
  <si>
    <t xml:space="preserve">     机关事业单位职业年金缴费支出</t>
  </si>
  <si>
    <t>16</t>
  </si>
  <si>
    <t xml:space="preserve">  红十字事业</t>
  </si>
  <si>
    <t xml:space="preserve">     其他红十字事业支出</t>
  </si>
  <si>
    <t xml:space="preserve">  其他社会保障和就业支出</t>
  </si>
  <si>
    <t xml:space="preserve">      其他社会保障和就业支出</t>
  </si>
  <si>
    <t xml:space="preserve">  抚恤</t>
  </si>
  <si>
    <t xml:space="preserve">    在乡复员、退伍军人生活补助</t>
  </si>
  <si>
    <t xml:space="preserve">    义务兵优待</t>
  </si>
  <si>
    <t xml:space="preserve">  社会福利</t>
  </si>
  <si>
    <t xml:space="preserve">    老年福利</t>
  </si>
  <si>
    <t xml:space="preserve">    其他社会福利支出</t>
  </si>
  <si>
    <t xml:space="preserve">  残疾人事业</t>
  </si>
  <si>
    <t xml:space="preserve">    残疾人生活和护理补贴</t>
  </si>
  <si>
    <t>20</t>
  </si>
  <si>
    <t xml:space="preserve">  临时救助</t>
  </si>
  <si>
    <t xml:space="preserve">    临时救助支出</t>
  </si>
  <si>
    <t>21</t>
  </si>
  <si>
    <t xml:space="preserve">  特困人员救助供养</t>
  </si>
  <si>
    <t xml:space="preserve">    农村特困人员救助供养支出</t>
  </si>
  <si>
    <t xml:space="preserve">  其他生活救助</t>
  </si>
  <si>
    <t xml:space="preserve">    其他农村生活救助</t>
  </si>
  <si>
    <t xml:space="preserve">  财政对基本养老保险基金的补助</t>
  </si>
  <si>
    <t xml:space="preserve">    财政对城乡居民基本养老保险基金的补助</t>
  </si>
  <si>
    <t>卫生健康支出</t>
  </si>
  <si>
    <t xml:space="preserve">  卫生健康管理事务</t>
  </si>
  <si>
    <t xml:space="preserve">  基层医疗卫生机构</t>
  </si>
  <si>
    <t xml:space="preserve">    乡镇卫生院</t>
  </si>
  <si>
    <t xml:space="preserve">  计划生育事务</t>
  </si>
  <si>
    <t>17</t>
  </si>
  <si>
    <t xml:space="preserve">    计划生育服务</t>
  </si>
  <si>
    <t xml:space="preserve">    其他计划生育事务支出</t>
  </si>
  <si>
    <t>11</t>
  </si>
  <si>
    <t xml:space="preserve">  行政事业单位医疗</t>
  </si>
  <si>
    <t xml:space="preserve">    行政单位医疗</t>
  </si>
  <si>
    <t xml:space="preserve">    公务员医疗补助</t>
  </si>
  <si>
    <t>节能环保支出</t>
  </si>
  <si>
    <t xml:space="preserve">  环境保护管理事务</t>
  </si>
  <si>
    <t xml:space="preserve">    生态环境保护宣传</t>
  </si>
  <si>
    <t xml:space="preserve">  环境监测与监察</t>
  </si>
  <si>
    <t xml:space="preserve">    其他生态环境监测与监察支出</t>
  </si>
  <si>
    <t xml:space="preserve">  污染防治</t>
  </si>
  <si>
    <t>　  水体</t>
  </si>
  <si>
    <t xml:space="preserve">    土壤</t>
  </si>
  <si>
    <t xml:space="preserve">    其他污染防治支出</t>
  </si>
  <si>
    <t xml:space="preserve">  污染减排</t>
  </si>
  <si>
    <t xml:space="preserve">    生态环境监测与信息</t>
  </si>
  <si>
    <t>城乡社区支出</t>
  </si>
  <si>
    <t xml:space="preserve">  城乡社区管理事务</t>
  </si>
  <si>
    <t xml:space="preserve">    城管执法</t>
  </si>
  <si>
    <t xml:space="preserve">    其他城乡社区管理事务支出</t>
  </si>
  <si>
    <t xml:space="preserve">  城乡社区公共设施</t>
  </si>
  <si>
    <t xml:space="preserve">    小城镇基础设施建设</t>
  </si>
  <si>
    <t xml:space="preserve">    其他城乡社区公共设施支出</t>
  </si>
  <si>
    <t xml:space="preserve">  城乡社区环境卫生</t>
  </si>
  <si>
    <t xml:space="preserve">    城乡社区环境卫生</t>
  </si>
  <si>
    <t>农林水支出</t>
  </si>
  <si>
    <t xml:space="preserve">  农业</t>
  </si>
  <si>
    <t>　  病虫害控制</t>
  </si>
  <si>
    <t>19</t>
  </si>
  <si>
    <t xml:space="preserve">    防灾救灾</t>
  </si>
  <si>
    <t xml:space="preserve">    农村社会事业</t>
  </si>
  <si>
    <t>42</t>
  </si>
  <si>
    <t xml:space="preserve">    农村道路建设</t>
  </si>
  <si>
    <t xml:space="preserve">    其他农村农业支出</t>
  </si>
  <si>
    <t xml:space="preserve">  林业和草原</t>
  </si>
  <si>
    <t xml:space="preserve">    林业草原防灾减灾</t>
  </si>
  <si>
    <t xml:space="preserve">  水利</t>
  </si>
  <si>
    <t>14</t>
  </si>
  <si>
    <t xml:space="preserve">    防汛</t>
  </si>
  <si>
    <t xml:space="preserve">    其他水利支出</t>
  </si>
  <si>
    <t xml:space="preserve">  巩固拓展脱贫攻坚成果衔接乡村振兴</t>
  </si>
  <si>
    <t xml:space="preserve">    农村基础设施建设</t>
  </si>
  <si>
    <t xml:space="preserve">    生产发展</t>
  </si>
  <si>
    <t xml:space="preserve">    其他巩固拓展脱贫攻坚成果衔接乡村振兴支出</t>
  </si>
  <si>
    <t xml:space="preserve">  农村综合改革</t>
  </si>
  <si>
    <t>　　对村民委员会和村党支部的补助</t>
  </si>
  <si>
    <t xml:space="preserve"> 其他农林水支出</t>
  </si>
  <si>
    <t xml:space="preserve">    其他农林水支出</t>
  </si>
  <si>
    <t>资源勘探工业信息等支出</t>
  </si>
  <si>
    <t xml:space="preserve">  支持中小企业发展和管理</t>
  </si>
  <si>
    <t xml:space="preserve">    中小企业发展专项</t>
  </si>
  <si>
    <t xml:space="preserve">    其他支持中小企业发展和管理支出</t>
  </si>
  <si>
    <t xml:space="preserve">  其他资源勘探信息等支出</t>
  </si>
  <si>
    <t xml:space="preserve">    其他资源勘探信息等支出</t>
  </si>
  <si>
    <t>217</t>
  </si>
  <si>
    <t>金融支出</t>
  </si>
  <si>
    <t xml:space="preserve">  金融部门监管支出</t>
  </si>
  <si>
    <t xml:space="preserve">    金融部门其他监管支出</t>
  </si>
  <si>
    <t xml:space="preserve">  金融发展支出</t>
  </si>
  <si>
    <t xml:space="preserve">    其他金融发展支出</t>
  </si>
  <si>
    <t>自然资源海洋气象等支出</t>
  </si>
  <si>
    <t xml:space="preserve">  自然资源事务</t>
  </si>
  <si>
    <t xml:space="preserve">    自然资源规划及管理</t>
  </si>
  <si>
    <t xml:space="preserve">    自然资源利用与保护</t>
  </si>
  <si>
    <t xml:space="preserve">  气象事务</t>
  </si>
  <si>
    <t xml:space="preserve">    气象服务</t>
  </si>
  <si>
    <t>住房保障支出</t>
  </si>
  <si>
    <t xml:space="preserve">  保障性安居工程支出</t>
  </si>
  <si>
    <t xml:space="preserve">    棚户区改造</t>
  </si>
  <si>
    <t xml:space="preserve">    其他保障性安居工程支出</t>
  </si>
  <si>
    <t xml:space="preserve">  住房改革支出</t>
  </si>
  <si>
    <t xml:space="preserve">    住房公积金</t>
  </si>
  <si>
    <t xml:space="preserve">  城乡社区住宅</t>
  </si>
  <si>
    <t xml:space="preserve">    其他城乡社区住宅支出</t>
  </si>
  <si>
    <t>粮油物资储备支出</t>
  </si>
  <si>
    <t xml:space="preserve">  重要商品储备</t>
  </si>
  <si>
    <t xml:space="preserve">    应急物资储备</t>
  </si>
  <si>
    <t>224</t>
  </si>
  <si>
    <t>灾害防治及应急管理支出</t>
  </si>
  <si>
    <t xml:space="preserve">  应急管理事务</t>
  </si>
  <si>
    <t xml:space="preserve">    灾害风险防治</t>
  </si>
  <si>
    <t xml:space="preserve">    安全监管</t>
  </si>
  <si>
    <t xml:space="preserve">    应急管理</t>
  </si>
  <si>
    <t xml:space="preserve">    其他应急管理支出</t>
  </si>
  <si>
    <t xml:space="preserve">  消防事务</t>
  </si>
  <si>
    <t xml:space="preserve">    消防应急救援</t>
  </si>
  <si>
    <t xml:space="preserve">    其他消防救援事务支出</t>
  </si>
  <si>
    <t xml:space="preserve">  自然灾害防治</t>
  </si>
  <si>
    <t xml:space="preserve">    地质灾害防治</t>
  </si>
  <si>
    <t xml:space="preserve">    其他自然灾害防治支出</t>
  </si>
  <si>
    <t xml:space="preserve">  其他灾害防治及应急管理支出</t>
  </si>
  <si>
    <t xml:space="preserve">     其他灾害防治及应急管理支出</t>
  </si>
  <si>
    <t>227</t>
  </si>
  <si>
    <t>预备费</t>
  </si>
  <si>
    <t>其他支出</t>
  </si>
  <si>
    <t xml:space="preserve">  其他支出</t>
  </si>
  <si>
    <t xml:space="preserve">    其他支出</t>
  </si>
  <si>
    <t>232</t>
  </si>
  <si>
    <t>债务付息支出</t>
  </si>
  <si>
    <t xml:space="preserve">  地方政府一般债务付息支出</t>
  </si>
  <si>
    <t xml:space="preserve">    地方政府其他一般债务付息支出</t>
  </si>
  <si>
    <t>2026年衡阳市松木经济开发区政府性基金预算草案表</t>
  </si>
  <si>
    <t>项目</t>
  </si>
  <si>
    <t>一、政府性基金收入合计</t>
  </si>
  <si>
    <t>一、政府性基金支出合计</t>
  </si>
  <si>
    <t xml:space="preserve">    国有土地使用权出让收入</t>
  </si>
  <si>
    <t xml:space="preserve">    国有土地使用权出让收入安排的支出</t>
  </si>
  <si>
    <t xml:space="preserve">      土地出让价款收入</t>
  </si>
  <si>
    <t xml:space="preserve">      征地和拆迁补偿支出</t>
  </si>
  <si>
    <t xml:space="preserve">      城市基础设施配套费收入</t>
  </si>
  <si>
    <t xml:space="preserve">      土地开发支出</t>
  </si>
  <si>
    <t xml:space="preserve">      城市建设支出</t>
  </si>
  <si>
    <t xml:space="preserve">      其他国有土地使用权出让收入安排的支出</t>
  </si>
  <si>
    <t xml:space="preserve">    地方政府专项债务还本支出</t>
  </si>
  <si>
    <t xml:space="preserve">       其他政府性基金债务还本支出</t>
  </si>
  <si>
    <t xml:space="preserve">    政府性基金转移收入</t>
  </si>
  <si>
    <t xml:space="preserve">    政府性基金转移支付</t>
  </si>
  <si>
    <t xml:space="preserve">    　政府性基金补助收入</t>
  </si>
  <si>
    <t xml:space="preserve">    　政府性基金补助支出</t>
  </si>
  <si>
    <t xml:space="preserve">    　政府性基金上解收入</t>
  </si>
  <si>
    <t xml:space="preserve">    　政府性基金上解支出</t>
  </si>
  <si>
    <t xml:space="preserve">    地震灾后恢复重建补助支出</t>
  </si>
  <si>
    <t>三、调出资金</t>
  </si>
  <si>
    <t>四、年终结余</t>
  </si>
  <si>
    <t>收入总计</t>
  </si>
  <si>
    <t>支出总计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</si>
</sst>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3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* #,##0_-;\-* #,##0_-;_-* &quot;-&quot;_-;_-@_-"/>
    <numFmt numFmtId="177" formatCode="#,##0;\(#,##0\)"/>
    <numFmt numFmtId="178" formatCode="_-* #,##0.00_-;\-* #,##0.00_-;_-* &quot;-&quot;??_-;_-@_-"/>
    <numFmt numFmtId="179" formatCode="_-&quot;$&quot;\ * #,##0_-;_-&quot;$&quot;\ * #,##0\-;_-&quot;$&quot;\ * &quot;-&quot;_-;_-@_-"/>
    <numFmt numFmtId="180" formatCode="_-&quot;$&quot;\ * #,##0.00_-;_-&quot;$&quot;\ * #,##0.00\-;_-&quot;$&quot;\ * &quot;-&quot;??_-;_-@_-"/>
    <numFmt numFmtId="181" formatCode="\$#,##0.00;\(\$#,##0.00\)"/>
    <numFmt numFmtId="182" formatCode="\$#,##0;\(\$#,##0\)"/>
    <numFmt numFmtId="183" formatCode="&quot;$&quot;#,##0_);\(&quot;$&quot;#,##0\)"/>
    <numFmt numFmtId="184" formatCode="#,##0.0_);\(#,##0.0\)"/>
    <numFmt numFmtId="185" formatCode="&quot;$&quot;#,##0_);[Red]\(&quot;$&quot;#,##0\)"/>
    <numFmt numFmtId="186" formatCode="&quot;$&quot;#,##0.00_);[Red]\(&quot;$&quot;#,##0.00\)"/>
    <numFmt numFmtId="187" formatCode="&quot;$&quot;\ #,##0.00_-;[Red]&quot;$&quot;\ #,##0.00\-"/>
    <numFmt numFmtId="188" formatCode="&quot;$&quot;\ #,##0_-;[Red]&quot;$&quot;\ #,##0\-"/>
    <numFmt numFmtId="189" formatCode="#\ ??/??"/>
    <numFmt numFmtId="190" formatCode="h:mm\ AM/PM"/>
    <numFmt numFmtId="191" formatCode="_(&quot;$&quot;* #,##0.00_);_(&quot;$&quot;* \(#,##0.00\);_(&quot;$&quot;* &quot;-&quot;??_);_(@_)"/>
    <numFmt numFmtId="192" formatCode="_(&quot;$&quot;* #,##0_);_(&quot;$&quot;* \(#,##0\);_(&quot;$&quot;* &quot;-&quot;_);_(@_)"/>
    <numFmt numFmtId="193" formatCode="&quot;￥&quot;* _-#,##0;&quot;￥&quot;* \-#,##0;&quot;￥&quot;* _-&quot;-&quot;;@"/>
    <numFmt numFmtId="194" formatCode="\¥* _-#,##0;\¥* \-#,##0;\¥* _-&quot;-&quot;;@"/>
    <numFmt numFmtId="195" formatCode="yy\.mm\.dd"/>
    <numFmt numFmtId="196" formatCode="#,##0_ "/>
    <numFmt numFmtId="197" formatCode="_ * #,##0.000_ ;_ * \-#,##0.000_ ;_ * &quot;-&quot;_ ;_ @_ "/>
    <numFmt numFmtId="198" formatCode="0_);[Red]\(0\)"/>
    <numFmt numFmtId="199" formatCode="_ * #,##0_ ;_ * \-#,##0_ ;_ * &quot;-&quot;??_ ;_ @_ "/>
    <numFmt numFmtId="200" formatCode="0_ "/>
    <numFmt numFmtId="201" formatCode="0.00_ "/>
    <numFmt numFmtId="202" formatCode="0.0_ "/>
  </numFmts>
  <fonts count="71">
    <font>
      <sz val="12"/>
      <name val="宋体"/>
      <charset val="134"/>
    </font>
    <font>
      <sz val="18"/>
      <name val="宋体"/>
      <charset val="134"/>
    </font>
    <font>
      <sz val="9"/>
      <name val="宋体"/>
      <charset val="134"/>
    </font>
    <font>
      <sz val="9"/>
      <name val="Times New Roman"/>
      <charset val="134"/>
    </font>
    <font>
      <sz val="16"/>
      <name val="黑体"/>
      <charset val="134"/>
    </font>
    <font>
      <sz val="18"/>
      <name val="黑体"/>
      <charset val="134"/>
    </font>
    <font>
      <sz val="11"/>
      <name val="宋体"/>
      <charset val="134"/>
    </font>
    <font>
      <b/>
      <sz val="9"/>
      <name val="宋体"/>
      <charset val="134"/>
    </font>
    <font>
      <sz val="11"/>
      <color theme="1"/>
      <name val="等线"/>
      <charset val="134"/>
      <scheme val="minor"/>
    </font>
    <font>
      <sz val="10"/>
      <name val="宋体"/>
      <charset val="134"/>
    </font>
    <font>
      <b/>
      <sz val="11"/>
      <name val="宋体"/>
      <charset val="134"/>
    </font>
    <font>
      <b/>
      <sz val="11"/>
      <color theme="1"/>
      <name val="等线"/>
      <charset val="134"/>
      <scheme val="minor"/>
    </font>
    <font>
      <sz val="12"/>
      <name val="Times New Roman"/>
      <charset val="134"/>
    </font>
    <font>
      <sz val="12"/>
      <color theme="1"/>
      <name val="Times New Roman"/>
      <charset val="134"/>
    </font>
    <font>
      <sz val="11"/>
      <color theme="1"/>
      <name val="Times New Roman"/>
      <charset val="134"/>
    </font>
    <font>
      <sz val="20"/>
      <name val="黑体"/>
      <charset val="134"/>
    </font>
    <font>
      <sz val="12"/>
      <color theme="1"/>
      <name val="宋体"/>
      <charset val="134"/>
    </font>
    <font>
      <b/>
      <sz val="11"/>
      <color theme="1"/>
      <name val="Times New Roman"/>
      <charset val="134"/>
    </font>
    <font>
      <sz val="11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0"/>
      <name val="MS Sans"/>
      <charset val="134"/>
    </font>
    <font>
      <sz val="10"/>
      <name val="Arial"/>
      <charset val="134"/>
    </font>
    <font>
      <sz val="12"/>
      <name val="Arial MT"/>
      <charset val="134"/>
    </font>
    <font>
      <sz val="10"/>
      <name val="Helv"/>
      <charset val="134"/>
    </font>
    <font>
      <sz val="10"/>
      <name val="Geneva"/>
      <charset val="134"/>
    </font>
    <font>
      <sz val="8"/>
      <name val="Times New Roman"/>
      <charset val="134"/>
    </font>
    <font>
      <b/>
      <sz val="10"/>
      <name val="MS Sans Serif"/>
      <charset val="134"/>
    </font>
    <font>
      <sz val="10"/>
      <name val="Times New Roman"/>
      <charset val="134"/>
    </font>
    <font>
      <b/>
      <sz val="12"/>
      <name val="Arial MT"/>
      <charset val="134"/>
    </font>
    <font>
      <sz val="8"/>
      <name val="Arial"/>
      <charset val="134"/>
    </font>
    <font>
      <b/>
      <sz val="12"/>
      <name val="Arial"/>
      <charset val="134"/>
    </font>
    <font>
      <sz val="12"/>
      <name val="Helv"/>
      <charset val="134"/>
    </font>
    <font>
      <sz val="12"/>
      <color indexed="9"/>
      <name val="Helv"/>
      <charset val="134"/>
    </font>
    <font>
      <sz val="10"/>
      <name val="MS Sans Serif"/>
      <charset val="134"/>
    </font>
    <font>
      <sz val="7"/>
      <name val="Small Fonts"/>
      <charset val="134"/>
    </font>
    <font>
      <u/>
      <sz val="12"/>
      <name val="Arial MT"/>
      <charset val="134"/>
    </font>
    <font>
      <sz val="11"/>
      <name val="Arial MT"/>
      <charset val="134"/>
    </font>
    <font>
      <b/>
      <sz val="10"/>
      <name val="Tms Rmn"/>
      <charset val="134"/>
    </font>
    <font>
      <sz val="10"/>
      <color indexed="8"/>
      <name val="MS Sans Serif"/>
      <charset val="134"/>
    </font>
    <font>
      <b/>
      <sz val="14"/>
      <name val="楷体"/>
      <charset val="134"/>
    </font>
    <font>
      <sz val="10"/>
      <name val="楷体"/>
      <charset val="134"/>
    </font>
    <font>
      <sz val="11"/>
      <color indexed="20"/>
      <name val="宋体"/>
      <charset val="134"/>
    </font>
    <font>
      <sz val="11"/>
      <color indexed="20"/>
      <name val="等线"/>
      <charset val="134"/>
    </font>
    <font>
      <sz val="11"/>
      <color indexed="20"/>
      <name val="Tahoma"/>
      <charset val="134"/>
    </font>
    <font>
      <sz val="11"/>
      <color indexed="16"/>
      <name val="宋体"/>
      <charset val="134"/>
    </font>
    <font>
      <sz val="11"/>
      <color indexed="8"/>
      <name val="宋体"/>
      <charset val="134"/>
    </font>
    <font>
      <sz val="11"/>
      <color indexed="8"/>
      <name val="等线"/>
      <charset val="134"/>
    </font>
    <font>
      <sz val="11"/>
      <color theme="1"/>
      <name val="等线"/>
      <charset val="134"/>
    </font>
    <font>
      <b/>
      <sz val="9"/>
      <name val="Arial"/>
      <charset val="134"/>
    </font>
    <font>
      <b/>
      <sz val="10"/>
      <name val="Arial"/>
      <charset val="134"/>
    </font>
    <font>
      <sz val="11"/>
      <color indexed="17"/>
      <name val="宋体"/>
      <charset val="134"/>
    </font>
    <font>
      <sz val="11"/>
      <color indexed="17"/>
      <name val="等线"/>
      <charset val="134"/>
    </font>
    <font>
      <sz val="11"/>
      <color indexed="17"/>
      <name val="Tahoma"/>
      <charset val="134"/>
    </font>
  </fonts>
  <fills count="4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gray0625"/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41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2" borderId="7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3" borderId="10" applyNumberFormat="0" applyAlignment="0" applyProtection="0">
      <alignment vertical="center"/>
    </xf>
    <xf numFmtId="0" fontId="28" fillId="4" borderId="11" applyNumberFormat="0" applyAlignment="0" applyProtection="0">
      <alignment vertical="center"/>
    </xf>
    <xf numFmtId="0" fontId="29" fillId="4" borderId="10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8" fillId="0" borderId="0" applyNumberFormat="0" applyFill="0" applyBorder="0" applyAlignment="0" applyProtection="0"/>
    <xf numFmtId="0" fontId="39" fillId="0" borderId="0"/>
    <xf numFmtId="1" fontId="40" fillId="0" borderId="2">
      <alignment horizontal="center"/>
      <protection locked="0"/>
    </xf>
    <xf numFmtId="0" fontId="12" fillId="0" borderId="0"/>
    <xf numFmtId="0" fontId="0" fillId="0" borderId="0"/>
    <xf numFmtId="0" fontId="39" fillId="0" borderId="0"/>
    <xf numFmtId="0" fontId="41" fillId="0" borderId="0"/>
    <xf numFmtId="0" fontId="41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1" fillId="0" borderId="0"/>
    <xf numFmtId="0" fontId="4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2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41" fillId="0" borderId="0">
      <protection locked="0"/>
    </xf>
    <xf numFmtId="0" fontId="43" fillId="0" borderId="0">
      <alignment horizontal="center" wrapText="1"/>
      <protection locked="0"/>
    </xf>
    <xf numFmtId="0" fontId="44" fillId="0" borderId="0" applyNumberFormat="0" applyFill="0" applyBorder="0" applyAlignment="0" applyProtection="0"/>
    <xf numFmtId="176" fontId="39" fillId="0" borderId="0" applyFont="0" applyFill="0" applyBorder="0" applyAlignment="0" applyProtection="0"/>
    <xf numFmtId="177" fontId="45" fillId="0" borderId="0"/>
    <xf numFmtId="178" fontId="39" fillId="0" borderId="0" applyFont="0" applyFill="0" applyBorder="0" applyAlignment="0" applyProtection="0"/>
    <xf numFmtId="179" fontId="39" fillId="0" borderId="0" applyFont="0" applyFill="0" applyBorder="0" applyAlignment="0" applyProtection="0"/>
    <xf numFmtId="180" fontId="39" fillId="0" borderId="0" applyFont="0" applyFill="0" applyBorder="0" applyAlignment="0" applyProtection="0"/>
    <xf numFmtId="181" fontId="45" fillId="0" borderId="0"/>
    <xf numFmtId="14" fontId="40" fillId="0" borderId="2">
      <protection locked="0"/>
    </xf>
    <xf numFmtId="182" fontId="45" fillId="0" borderId="0"/>
    <xf numFmtId="183" fontId="46" fillId="0" borderId="0"/>
    <xf numFmtId="0" fontId="0" fillId="0" borderId="0"/>
    <xf numFmtId="0" fontId="39" fillId="0" borderId="0"/>
    <xf numFmtId="38" fontId="47" fillId="33" borderId="0" applyBorder="0" applyAlignment="0" applyProtection="0"/>
    <xf numFmtId="0" fontId="48" fillId="0" borderId="15" applyNumberFormat="0" applyAlignment="0" applyProtection="0">
      <alignment horizontal="left" vertical="center"/>
    </xf>
    <xf numFmtId="0" fontId="48" fillId="0" borderId="16">
      <alignment horizontal="left" vertical="center"/>
    </xf>
    <xf numFmtId="10" fontId="47" fillId="34" borderId="2" applyBorder="0" applyAlignment="0" applyProtection="0"/>
    <xf numFmtId="184" fontId="49" fillId="35" borderId="0"/>
    <xf numFmtId="184" fontId="50" fillId="36" borderId="0"/>
    <xf numFmtId="38" fontId="51" fillId="0" borderId="0" applyFont="0" applyFill="0" applyBorder="0" applyAlignment="0" applyProtection="0"/>
    <xf numFmtId="40" fontId="51" fillId="0" borderId="0" applyFont="0" applyFill="0" applyBorder="0" applyAlignment="0" applyProtection="0"/>
    <xf numFmtId="179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185" fontId="51" fillId="0" borderId="0" applyFont="0" applyFill="0" applyBorder="0" applyAlignment="0" applyProtection="0"/>
    <xf numFmtId="186" fontId="51" fillId="0" borderId="0" applyFont="0" applyFill="0" applyBorder="0" applyAlignment="0" applyProtection="0"/>
    <xf numFmtId="187" fontId="39" fillId="0" borderId="0" applyFont="0" applyFill="0" applyBorder="0" applyAlignment="0" applyProtection="0"/>
    <xf numFmtId="179" fontId="39" fillId="0" borderId="0" applyFont="0" applyFill="0" applyBorder="0" applyAlignment="0" applyProtection="0"/>
    <xf numFmtId="0" fontId="45" fillId="0" borderId="0"/>
    <xf numFmtId="37" fontId="52" fillId="0" borderId="0"/>
    <xf numFmtId="0" fontId="8" fillId="0" borderId="0"/>
    <xf numFmtId="188" fontId="39" fillId="0" borderId="0"/>
    <xf numFmtId="0" fontId="41" fillId="0" borderId="0"/>
    <xf numFmtId="1" fontId="53" fillId="0" borderId="0">
      <alignment horizontal="center"/>
      <protection locked="0"/>
    </xf>
    <xf numFmtId="1" fontId="54" fillId="0" borderId="17" applyBorder="0">
      <protection locked="0"/>
    </xf>
    <xf numFmtId="14" fontId="43" fillId="0" borderId="0">
      <alignment horizontal="center" wrapText="1"/>
      <protection locked="0"/>
    </xf>
    <xf numFmtId="10" fontId="39" fillId="0" borderId="0" applyFont="0" applyFill="0" applyBorder="0" applyAlignment="0" applyProtection="0"/>
    <xf numFmtId="9" fontId="41" fillId="0" borderId="0" applyFont="0" applyFill="0" applyBorder="0" applyAlignment="0" applyProtection="0"/>
    <xf numFmtId="10" fontId="46" fillId="0" borderId="0"/>
    <xf numFmtId="189" fontId="39" fillId="0" borderId="0" applyFont="0" applyFill="0" applyProtection="0"/>
    <xf numFmtId="0" fontId="51" fillId="0" borderId="0" applyNumberFormat="0" applyFont="0" applyFill="0" applyBorder="0" applyAlignment="0" applyProtection="0">
      <alignment horizontal="left"/>
    </xf>
    <xf numFmtId="15" fontId="51" fillId="0" borderId="0" applyFont="0" applyFill="0" applyBorder="0" applyAlignment="0" applyProtection="0"/>
    <xf numFmtId="4" fontId="51" fillId="0" borderId="0" applyFont="0" applyFill="0" applyBorder="0" applyAlignment="0" applyProtection="0"/>
    <xf numFmtId="0" fontId="44" fillId="0" borderId="18">
      <alignment horizontal="center"/>
    </xf>
    <xf numFmtId="3" fontId="51" fillId="0" borderId="0" applyFont="0" applyFill="0" applyBorder="0" applyAlignment="0" applyProtection="0"/>
    <xf numFmtId="0" fontId="51" fillId="37" borderId="0" applyNumberFormat="0" applyFont="0" applyBorder="0" applyAlignment="0" applyProtection="0"/>
    <xf numFmtId="0" fontId="44" fillId="0" borderId="0" applyNumberFormat="0" applyFill="0" applyBorder="0" applyAlignment="0" applyProtection="0"/>
    <xf numFmtId="0" fontId="55" fillId="38" borderId="19">
      <protection locked="0"/>
    </xf>
    <xf numFmtId="0" fontId="56" fillId="0" borderId="0"/>
    <xf numFmtId="2" fontId="40" fillId="0" borderId="0">
      <alignment horizontal="right"/>
    </xf>
    <xf numFmtId="0" fontId="55" fillId="38" borderId="19">
      <protection locked="0"/>
    </xf>
    <xf numFmtId="0" fontId="55" fillId="38" borderId="19">
      <protection locked="0"/>
    </xf>
    <xf numFmtId="0" fontId="55" fillId="38" borderId="19">
      <protection locked="0"/>
    </xf>
    <xf numFmtId="0" fontId="55" fillId="38" borderId="19">
      <protection locked="0"/>
    </xf>
    <xf numFmtId="0" fontId="55" fillId="38" borderId="19">
      <protection locked="0"/>
    </xf>
    <xf numFmtId="0" fontId="55" fillId="38" borderId="19">
      <protection locked="0"/>
    </xf>
    <xf numFmtId="0" fontId="55" fillId="38" borderId="19">
      <protection locked="0"/>
    </xf>
    <xf numFmtId="0" fontId="55" fillId="38" borderId="19">
      <protection locked="0"/>
    </xf>
    <xf numFmtId="0" fontId="55" fillId="38" borderId="19">
      <protection locked="0"/>
    </xf>
    <xf numFmtId="0" fontId="55" fillId="38" borderId="19">
      <protection locked="0"/>
    </xf>
    <xf numFmtId="0" fontId="55" fillId="38" borderId="19">
      <protection locked="0"/>
    </xf>
    <xf numFmtId="0" fontId="55" fillId="38" borderId="19">
      <protection locked="0"/>
    </xf>
    <xf numFmtId="0" fontId="55" fillId="38" borderId="19">
      <protection locked="0"/>
    </xf>
    <xf numFmtId="0" fontId="55" fillId="38" borderId="19">
      <protection locked="0"/>
    </xf>
    <xf numFmtId="190" fontId="40" fillId="0" borderId="2">
      <alignment horizontal="center"/>
      <protection locked="0"/>
    </xf>
    <xf numFmtId="0" fontId="9" fillId="0" borderId="0" applyNumberFormat="0" applyFont="0" applyFill="0" applyBorder="0" applyAlignment="0">
      <alignment horizontal="center" vertical="center"/>
    </xf>
    <xf numFmtId="9" fontId="0" fillId="0" borderId="0" applyFont="0" applyFill="0" applyBorder="0" applyAlignment="0" applyProtection="0"/>
    <xf numFmtId="191" fontId="39" fillId="0" borderId="0" applyFont="0" applyFill="0" applyBorder="0" applyAlignment="0" applyProtection="0"/>
    <xf numFmtId="192" fontId="39" fillId="0" borderId="0" applyFont="0" applyFill="0" applyBorder="0" applyAlignment="0" applyProtection="0"/>
    <xf numFmtId="0" fontId="39" fillId="0" borderId="4" applyNumberFormat="0" applyFill="0" applyProtection="0">
      <alignment horizontal="right"/>
    </xf>
    <xf numFmtId="0" fontId="57" fillId="0" borderId="4" applyNumberFormat="0" applyFill="0" applyProtection="0">
      <alignment horizontal="center"/>
    </xf>
    <xf numFmtId="0" fontId="58" fillId="0" borderId="20" applyNumberFormat="0" applyFill="0" applyProtection="0">
      <alignment horizontal="center"/>
    </xf>
    <xf numFmtId="0" fontId="59" fillId="39" borderId="0" applyNumberFormat="0" applyBorder="0" applyAlignment="0" applyProtection="0">
      <alignment vertical="center"/>
    </xf>
    <xf numFmtId="0" fontId="59" fillId="39" borderId="0" applyNumberFormat="0" applyBorder="0" applyAlignment="0" applyProtection="0">
      <alignment vertical="center"/>
    </xf>
    <xf numFmtId="0" fontId="59" fillId="39" borderId="0" applyNumberFormat="0" applyBorder="0" applyAlignment="0" applyProtection="0">
      <alignment vertical="center"/>
    </xf>
    <xf numFmtId="0" fontId="59" fillId="39" borderId="0" applyNumberFormat="0" applyBorder="0" applyAlignment="0" applyProtection="0">
      <alignment vertical="center"/>
    </xf>
    <xf numFmtId="0" fontId="59" fillId="39" borderId="0" applyNumberFormat="0" applyBorder="0" applyAlignment="0" applyProtection="0">
      <alignment vertical="center"/>
    </xf>
    <xf numFmtId="0" fontId="59" fillId="39" borderId="0" applyNumberFormat="0" applyBorder="0" applyAlignment="0" applyProtection="0">
      <alignment vertical="center"/>
    </xf>
    <xf numFmtId="0" fontId="59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39" borderId="0" applyNumberFormat="0" applyBorder="0" applyAlignment="0" applyProtection="0">
      <alignment vertical="center"/>
    </xf>
    <xf numFmtId="0" fontId="61" fillId="39" borderId="0" applyNumberFormat="0" applyBorder="0" applyAlignment="0" applyProtection="0">
      <alignment vertical="center"/>
    </xf>
    <xf numFmtId="0" fontId="61" fillId="39" borderId="0" applyNumberFormat="0" applyBorder="0" applyAlignment="0" applyProtection="0">
      <alignment vertical="center"/>
    </xf>
    <xf numFmtId="0" fontId="61" fillId="39" borderId="0" applyNumberFormat="0" applyBorder="0" applyAlignment="0" applyProtection="0">
      <alignment vertical="center"/>
    </xf>
    <xf numFmtId="0" fontId="59" fillId="39" borderId="0" applyNumberFormat="0" applyBorder="0" applyAlignment="0" applyProtection="0">
      <alignment vertical="center"/>
    </xf>
    <xf numFmtId="0" fontId="59" fillId="39" borderId="0" applyNumberFormat="0" applyBorder="0" applyAlignment="0" applyProtection="0">
      <alignment vertical="center"/>
    </xf>
    <xf numFmtId="0" fontId="59" fillId="39" borderId="0" applyNumberFormat="0" applyBorder="0" applyAlignment="0" applyProtection="0">
      <alignment vertical="center"/>
    </xf>
    <xf numFmtId="0" fontId="59" fillId="39" borderId="0" applyNumberFormat="0" applyBorder="0" applyAlignment="0" applyProtection="0">
      <alignment vertical="center"/>
    </xf>
    <xf numFmtId="0" fontId="62" fillId="40" borderId="0" applyNumberFormat="0" applyBorder="0" applyAlignment="0" applyProtection="0">
      <alignment vertical="center"/>
    </xf>
    <xf numFmtId="0" fontId="59" fillId="39" borderId="0" applyNumberFormat="0" applyBorder="0" applyAlignment="0" applyProtection="0">
      <alignment vertical="center"/>
    </xf>
    <xf numFmtId="0" fontId="5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3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3" fillId="0" borderId="0"/>
    <xf numFmtId="0" fontId="64" fillId="0" borderId="0"/>
    <xf numFmtId="0" fontId="65" fillId="0" borderId="0"/>
    <xf numFmtId="0" fontId="0" fillId="0" borderId="0">
      <alignment vertical="center"/>
    </xf>
    <xf numFmtId="0" fontId="8" fillId="0" borderId="0"/>
    <xf numFmtId="0" fontId="0" fillId="0" borderId="0"/>
    <xf numFmtId="0" fontId="2" fillId="0" borderId="0">
      <alignment vertical="center"/>
    </xf>
    <xf numFmtId="0" fontId="0" fillId="0" borderId="0"/>
    <xf numFmtId="0" fontId="66" fillId="0" borderId="0" applyNumberFormat="0" applyFill="0" applyBorder="0" applyAlignment="0" applyProtection="0"/>
    <xf numFmtId="3" fontId="67" fillId="0" borderId="0" applyFill="0" applyBorder="0" applyAlignment="0" applyProtection="0"/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9" fillId="41" borderId="0" applyNumberFormat="0" applyBorder="0" applyAlignment="0" applyProtection="0">
      <alignment vertical="center"/>
    </xf>
    <xf numFmtId="0" fontId="70" fillId="41" borderId="0" applyNumberFormat="0" applyBorder="0" applyAlignment="0" applyProtection="0">
      <alignment vertical="center"/>
    </xf>
    <xf numFmtId="0" fontId="70" fillId="41" borderId="0" applyNumberFormat="0" applyBorder="0" applyAlignment="0" applyProtection="0">
      <alignment vertical="center"/>
    </xf>
    <xf numFmtId="0" fontId="70" fillId="41" borderId="0" applyNumberFormat="0" applyBorder="0" applyAlignment="0" applyProtection="0">
      <alignment vertical="center"/>
    </xf>
    <xf numFmtId="0" fontId="70" fillId="41" borderId="0" applyNumberFormat="0" applyBorder="0" applyAlignment="0" applyProtection="0">
      <alignment vertical="center"/>
    </xf>
    <xf numFmtId="0" fontId="70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58" fillId="0" borderId="20" applyNumberFormat="0" applyFill="0" applyProtection="0">
      <alignment horizontal="left"/>
    </xf>
    <xf numFmtId="0" fontId="0" fillId="0" borderId="0"/>
    <xf numFmtId="41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93" fontId="67" fillId="0" borderId="0" applyFont="0" applyFill="0" applyBorder="0" applyAlignment="0" applyProtection="0"/>
    <xf numFmtId="0" fontId="2" fillId="0" borderId="0"/>
    <xf numFmtId="194" fontId="67" fillId="0" borderId="0" applyFont="0" applyFill="0" applyBorder="0" applyAlignment="0" applyProtection="0"/>
    <xf numFmtId="195" fontId="39" fillId="0" borderId="20" applyFill="0" applyProtection="0">
      <alignment horizontal="right"/>
    </xf>
    <xf numFmtId="0" fontId="39" fillId="0" borderId="4" applyNumberFormat="0" applyFill="0" applyProtection="0">
      <alignment horizontal="left"/>
    </xf>
    <xf numFmtId="1" fontId="39" fillId="0" borderId="20" applyFill="0" applyProtection="0">
      <alignment horizontal="center"/>
    </xf>
    <xf numFmtId="0" fontId="39" fillId="0" borderId="0"/>
    <xf numFmtId="0" fontId="51" fillId="0" borderId="0"/>
    <xf numFmtId="43" fontId="39" fillId="0" borderId="0" applyFont="0" applyFill="0" applyBorder="0" applyAlignment="0" applyProtection="0"/>
    <xf numFmtId="41" fontId="39" fillId="0" borderId="0" applyFont="0" applyFill="0" applyBorder="0" applyAlignment="0" applyProtection="0"/>
  </cellStyleXfs>
  <cellXfs count="102">
    <xf numFmtId="0" fontId="0" fillId="0" borderId="0" xfId="0">
      <alignment vertical="center"/>
    </xf>
    <xf numFmtId="0" fontId="1" fillId="0" borderId="0" xfId="202" applyFont="1">
      <alignment vertical="center"/>
    </xf>
    <xf numFmtId="0" fontId="2" fillId="0" borderId="0" xfId="202">
      <alignment vertical="center"/>
    </xf>
    <xf numFmtId="196" fontId="3" fillId="0" borderId="0" xfId="202" applyNumberFormat="1" applyFont="1" applyAlignment="1">
      <alignment horizontal="right" vertical="center"/>
    </xf>
    <xf numFmtId="0" fontId="4" fillId="0" borderId="0" xfId="202" applyFont="1" applyAlignment="1">
      <alignment horizontal="center" vertical="center"/>
    </xf>
    <xf numFmtId="196" fontId="5" fillId="0" borderId="0" xfId="202" applyNumberFormat="1" applyFont="1" applyAlignment="1">
      <alignment horizontal="center" vertical="center"/>
    </xf>
    <xf numFmtId="0" fontId="5" fillId="0" borderId="0" xfId="202" applyFont="1" applyAlignment="1">
      <alignment horizontal="center" vertical="center"/>
    </xf>
    <xf numFmtId="196" fontId="6" fillId="0" borderId="0" xfId="202" applyNumberFormat="1" applyFont="1" applyAlignment="1">
      <alignment horizontal="center" vertical="center"/>
    </xf>
    <xf numFmtId="0" fontId="6" fillId="0" borderId="1" xfId="202" applyFont="1" applyBorder="1" applyAlignment="1">
      <alignment horizontal="right" vertical="center"/>
    </xf>
    <xf numFmtId="196" fontId="6" fillId="0" borderId="1" xfId="202" applyNumberFormat="1" applyFont="1" applyBorder="1" applyAlignment="1">
      <alignment horizontal="right" vertical="center"/>
    </xf>
    <xf numFmtId="0" fontId="6" fillId="0" borderId="2" xfId="202" applyFont="1" applyBorder="1" applyAlignment="1">
      <alignment horizontal="center" vertical="center" wrapText="1"/>
    </xf>
    <xf numFmtId="196" fontId="6" fillId="0" borderId="2" xfId="202" applyNumberFormat="1" applyFont="1" applyBorder="1" applyAlignment="1">
      <alignment horizontal="center" vertical="center" wrapText="1"/>
    </xf>
    <xf numFmtId="196" fontId="6" fillId="0" borderId="2" xfId="233" applyNumberFormat="1" applyFont="1" applyBorder="1" applyAlignment="1">
      <alignment horizontal="center" vertical="center" wrapText="1"/>
    </xf>
    <xf numFmtId="0" fontId="6" fillId="0" borderId="2" xfId="202" applyFont="1" applyBorder="1" applyAlignment="1">
      <alignment horizontal="left" vertical="center" wrapText="1"/>
    </xf>
    <xf numFmtId="196" fontId="6" fillId="0" borderId="2" xfId="202" applyNumberFormat="1" applyFont="1" applyBorder="1" applyAlignment="1">
      <alignment horizontal="right" vertical="center" wrapText="1"/>
    </xf>
    <xf numFmtId="41" fontId="2" fillId="0" borderId="0" xfId="202" applyNumberFormat="1">
      <alignment vertical="center"/>
    </xf>
    <xf numFmtId="0" fontId="6" fillId="0" borderId="2" xfId="202" applyFont="1" applyBorder="1" applyAlignment="1">
      <alignment vertical="center" wrapText="1"/>
    </xf>
    <xf numFmtId="196" fontId="6" fillId="0" borderId="2" xfId="233" applyNumberFormat="1" applyFont="1" applyBorder="1" applyAlignment="1">
      <alignment horizontal="right" vertical="center" wrapText="1"/>
    </xf>
    <xf numFmtId="197" fontId="2" fillId="0" borderId="0" xfId="202" applyNumberFormat="1">
      <alignment vertical="center"/>
    </xf>
    <xf numFmtId="198" fontId="2" fillId="0" borderId="0" xfId="202" applyNumberFormat="1">
      <alignment vertical="center"/>
    </xf>
    <xf numFmtId="199" fontId="2" fillId="0" borderId="0" xfId="202" applyNumberFormat="1">
      <alignment vertical="center"/>
    </xf>
    <xf numFmtId="196" fontId="6" fillId="0" borderId="2" xfId="202" applyNumberFormat="1" applyFont="1" applyBorder="1" applyAlignment="1">
      <alignment horizontal="right" vertical="center"/>
    </xf>
    <xf numFmtId="196" fontId="6" fillId="0" borderId="2" xfId="233" applyNumberFormat="1" applyFont="1" applyBorder="1" applyAlignment="1">
      <alignment horizontal="right" vertical="center"/>
    </xf>
    <xf numFmtId="0" fontId="2" fillId="0" borderId="0" xfId="202" applyAlignment="1">
      <alignment horizontal="left" vertical="center" wrapText="1"/>
    </xf>
    <xf numFmtId="196" fontId="3" fillId="0" borderId="0" xfId="202" applyNumberFormat="1" applyFont="1" applyAlignment="1">
      <alignment horizontal="right" vertical="center" wrapText="1"/>
    </xf>
    <xf numFmtId="0" fontId="7" fillId="0" borderId="0" xfId="202" applyFont="1">
      <alignment vertical="center"/>
    </xf>
    <xf numFmtId="0" fontId="8" fillId="0" borderId="0" xfId="0" applyFont="1">
      <alignment vertical="center"/>
    </xf>
    <xf numFmtId="49" fontId="2" fillId="0" borderId="0" xfId="202" applyNumberFormat="1">
      <alignment vertical="center"/>
    </xf>
    <xf numFmtId="49" fontId="2" fillId="0" borderId="0" xfId="202" applyNumberFormat="1" applyAlignment="1">
      <alignment horizontal="center" vertical="center"/>
    </xf>
    <xf numFmtId="0" fontId="6" fillId="0" borderId="0" xfId="202" applyFont="1">
      <alignment vertical="center"/>
    </xf>
    <xf numFmtId="200" fontId="2" fillId="0" borderId="0" xfId="202" applyNumberFormat="1">
      <alignment vertical="center"/>
    </xf>
    <xf numFmtId="0" fontId="4" fillId="0" borderId="0" xfId="202" applyFont="1" applyAlignment="1">
      <alignment horizontal="centerContinuous" vertical="center"/>
    </xf>
    <xf numFmtId="200" fontId="2" fillId="0" borderId="0" xfId="202" applyNumberFormat="1" applyAlignment="1">
      <alignment horizontal="centerContinuous" vertical="center"/>
    </xf>
    <xf numFmtId="49" fontId="9" fillId="0" borderId="0" xfId="202" applyNumberFormat="1" applyFont="1">
      <alignment vertical="center"/>
    </xf>
    <xf numFmtId="49" fontId="9" fillId="0" borderId="0" xfId="202" applyNumberFormat="1" applyFont="1" applyAlignment="1">
      <alignment horizontal="center" vertical="center"/>
    </xf>
    <xf numFmtId="49" fontId="10" fillId="0" borderId="2" xfId="232" applyNumberFormat="1" applyFont="1" applyBorder="1" applyAlignment="1">
      <alignment horizontal="center" vertical="center" wrapText="1"/>
    </xf>
    <xf numFmtId="49" fontId="10" fillId="0" borderId="3" xfId="202" applyNumberFormat="1" applyFont="1" applyBorder="1" applyAlignment="1">
      <alignment horizontal="center" vertical="center" wrapText="1"/>
    </xf>
    <xf numFmtId="0" fontId="10" fillId="0" borderId="2" xfId="202" applyFont="1" applyBorder="1" applyAlignment="1">
      <alignment horizontal="center" vertical="center" wrapText="1"/>
    </xf>
    <xf numFmtId="200" fontId="10" fillId="0" borderId="2" xfId="202" applyNumberFormat="1" applyFont="1" applyBorder="1" applyAlignment="1">
      <alignment horizontal="center" vertical="center" wrapText="1"/>
    </xf>
    <xf numFmtId="0" fontId="11" fillId="0" borderId="0" xfId="0" applyFont="1">
      <alignment vertical="center"/>
    </xf>
    <xf numFmtId="49" fontId="10" fillId="0" borderId="4" xfId="202" applyNumberFormat="1" applyFont="1" applyBorder="1" applyAlignment="1">
      <alignment horizontal="center" vertical="center" wrapText="1"/>
    </xf>
    <xf numFmtId="49" fontId="10" fillId="0" borderId="5" xfId="202" applyNumberFormat="1" applyFont="1" applyBorder="1" applyAlignment="1">
      <alignment horizontal="center" vertical="center" wrapText="1"/>
    </xf>
    <xf numFmtId="0" fontId="10" fillId="0" borderId="2" xfId="232" applyFont="1" applyBorder="1" applyAlignment="1">
      <alignment horizontal="center" vertical="center" wrapText="1"/>
    </xf>
    <xf numFmtId="49" fontId="6" fillId="0" borderId="3" xfId="202" applyNumberFormat="1" applyFont="1" applyBorder="1" applyAlignment="1">
      <alignment horizontal="center" vertical="center" wrapText="1"/>
    </xf>
    <xf numFmtId="4" fontId="6" fillId="0" borderId="3" xfId="202" applyNumberFormat="1" applyFont="1" applyBorder="1" applyAlignment="1">
      <alignment horizontal="center" vertical="center" wrapText="1"/>
    </xf>
    <xf numFmtId="200" fontId="6" fillId="0" borderId="2" xfId="202" applyNumberFormat="1" applyFont="1" applyBorder="1" applyAlignment="1">
      <alignment horizontal="right" vertical="center" wrapText="1"/>
    </xf>
    <xf numFmtId="4" fontId="6" fillId="0" borderId="3" xfId="202" applyNumberFormat="1" applyFont="1" applyBorder="1" applyAlignment="1">
      <alignment horizontal="left" vertical="center" wrapText="1"/>
    </xf>
    <xf numFmtId="200" fontId="6" fillId="0" borderId="2" xfId="203" applyNumberFormat="1" applyFont="1" applyBorder="1" applyAlignment="1">
      <alignment horizontal="right" vertical="center" wrapText="1"/>
    </xf>
    <xf numFmtId="0" fontId="6" fillId="0" borderId="2" xfId="202" applyFont="1" applyBorder="1">
      <alignment vertical="center"/>
    </xf>
    <xf numFmtId="0" fontId="6" fillId="0" borderId="2" xfId="202" applyFont="1" applyBorder="1" applyAlignment="1">
      <alignment horizontal="center" vertical="center"/>
    </xf>
    <xf numFmtId="0" fontId="6" fillId="0" borderId="3" xfId="202" applyFont="1" applyBorder="1">
      <alignment vertical="center"/>
    </xf>
    <xf numFmtId="0" fontId="6" fillId="0" borderId="3" xfId="202" applyFont="1" applyBorder="1" applyAlignment="1">
      <alignment horizontal="center" vertical="center"/>
    </xf>
    <xf numFmtId="0" fontId="6" fillId="0" borderId="3" xfId="202" applyFont="1" applyBorder="1" applyAlignment="1">
      <alignment horizontal="center" vertical="center" wrapText="1"/>
    </xf>
    <xf numFmtId="0" fontId="0" fillId="0" borderId="0" xfId="189"/>
    <xf numFmtId="0" fontId="9" fillId="0" borderId="0" xfId="189" applyFont="1"/>
    <xf numFmtId="0" fontId="0" fillId="0" borderId="0" xfId="189" applyAlignment="1">
      <alignment horizontal="center" wrapText="1"/>
    </xf>
    <xf numFmtId="0" fontId="12" fillId="0" borderId="0" xfId="189" applyFont="1"/>
    <xf numFmtId="0" fontId="12" fillId="0" borderId="0" xfId="189" applyFont="1" applyAlignment="1">
      <alignment wrapText="1"/>
    </xf>
    <xf numFmtId="0" fontId="13" fillId="0" borderId="0" xfId="189" applyFont="1" applyAlignment="1">
      <alignment wrapText="1"/>
    </xf>
    <xf numFmtId="0" fontId="14" fillId="0" borderId="0" xfId="189" applyFont="1" applyAlignment="1">
      <alignment wrapText="1"/>
    </xf>
    <xf numFmtId="0" fontId="14" fillId="0" borderId="0" xfId="189" applyFont="1" applyAlignment="1">
      <alignment vertical="center"/>
    </xf>
    <xf numFmtId="196" fontId="14" fillId="0" borderId="0" xfId="189" applyNumberFormat="1" applyFont="1" applyAlignment="1">
      <alignment vertical="center"/>
    </xf>
    <xf numFmtId="201" fontId="14" fillId="0" borderId="0" xfId="189" applyNumberFormat="1" applyFont="1" applyAlignment="1">
      <alignment vertical="center"/>
    </xf>
    <xf numFmtId="0" fontId="14" fillId="0" borderId="0" xfId="189" applyFont="1"/>
    <xf numFmtId="196" fontId="14" fillId="0" borderId="0" xfId="189" applyNumberFormat="1" applyFont="1"/>
    <xf numFmtId="0" fontId="5" fillId="0" borderId="0" xfId="189" applyFont="1" applyAlignment="1">
      <alignment horizontal="center" vertical="center" wrapText="1"/>
    </xf>
    <xf numFmtId="196" fontId="15" fillId="0" borderId="0" xfId="189" applyNumberFormat="1" applyFont="1" applyAlignment="1">
      <alignment horizontal="center" vertical="center" wrapText="1"/>
    </xf>
    <xf numFmtId="0" fontId="15" fillId="0" borderId="0" xfId="189" applyFont="1" applyAlignment="1">
      <alignment horizontal="center" vertical="center" wrapText="1"/>
    </xf>
    <xf numFmtId="0" fontId="6" fillId="0" borderId="0" xfId="189" applyFont="1" applyAlignment="1">
      <alignment vertical="center" wrapText="1"/>
    </xf>
    <xf numFmtId="196" fontId="6" fillId="0" borderId="0" xfId="189" applyNumberFormat="1" applyFont="1" applyAlignment="1">
      <alignment vertical="center" wrapText="1"/>
    </xf>
    <xf numFmtId="0" fontId="6" fillId="0" borderId="0" xfId="189" applyFont="1" applyAlignment="1">
      <alignment horizontal="center" wrapText="1"/>
    </xf>
    <xf numFmtId="196" fontId="6" fillId="0" borderId="0" xfId="189" applyNumberFormat="1" applyFont="1" applyAlignment="1">
      <alignment horizontal="center" wrapText="1"/>
    </xf>
    <xf numFmtId="0" fontId="6" fillId="0" borderId="1" xfId="189" applyFont="1" applyBorder="1" applyAlignment="1">
      <alignment horizontal="right" vertical="center" wrapText="1"/>
    </xf>
    <xf numFmtId="0" fontId="0" fillId="0" borderId="2" xfId="189" applyBorder="1" applyAlignment="1">
      <alignment horizontal="center" vertical="center" wrapText="1"/>
    </xf>
    <xf numFmtId="196" fontId="0" fillId="0" borderId="2" xfId="189" applyNumberFormat="1" applyBorder="1" applyAlignment="1">
      <alignment horizontal="center" vertical="center" wrapText="1"/>
    </xf>
    <xf numFmtId="202" fontId="0" fillId="0" borderId="2" xfId="189" applyNumberFormat="1" applyBorder="1" applyAlignment="1">
      <alignment horizontal="center" vertical="center" wrapText="1"/>
    </xf>
    <xf numFmtId="0" fontId="0" fillId="0" borderId="2" xfId="189" applyBorder="1" applyAlignment="1">
      <alignment vertical="center" wrapText="1"/>
    </xf>
    <xf numFmtId="196" fontId="0" fillId="0" borderId="2" xfId="189" applyNumberFormat="1" applyBorder="1" applyAlignment="1">
      <alignment horizontal="right" vertical="center" wrapText="1"/>
    </xf>
    <xf numFmtId="200" fontId="0" fillId="0" borderId="2" xfId="189" applyNumberFormat="1" applyBorder="1" applyAlignment="1">
      <alignment horizontal="right" vertical="center" wrapText="1"/>
    </xf>
    <xf numFmtId="199" fontId="0" fillId="0" borderId="2" xfId="189" applyNumberFormat="1" applyBorder="1" applyAlignment="1">
      <alignment horizontal="right" vertical="center" wrapText="1"/>
    </xf>
    <xf numFmtId="201" fontId="0" fillId="0" borderId="2" xfId="189" applyNumberFormat="1" applyBorder="1" applyAlignment="1">
      <alignment horizontal="right" vertical="center" wrapText="1"/>
    </xf>
    <xf numFmtId="200" fontId="0" fillId="0" borderId="2" xfId="189" applyNumberFormat="1" applyBorder="1" applyAlignment="1" applyProtection="1">
      <alignment vertical="center" wrapText="1"/>
      <protection locked="0"/>
    </xf>
    <xf numFmtId="199" fontId="0" fillId="0" borderId="2" xfId="189" applyNumberFormat="1" applyBorder="1" applyAlignment="1" applyProtection="1">
      <alignment vertical="center" wrapText="1"/>
      <protection locked="0"/>
    </xf>
    <xf numFmtId="196" fontId="0" fillId="0" borderId="2" xfId="189" applyNumberFormat="1" applyBorder="1" applyAlignment="1" applyProtection="1">
      <alignment vertical="center" wrapText="1"/>
      <protection locked="0"/>
    </xf>
    <xf numFmtId="201" fontId="12" fillId="0" borderId="0" xfId="189" applyNumberFormat="1" applyFont="1" applyAlignment="1">
      <alignment wrapText="1"/>
    </xf>
    <xf numFmtId="196" fontId="0" fillId="0" borderId="2" xfId="189" applyNumberFormat="1" applyBorder="1" applyAlignment="1">
      <alignment vertical="center" wrapText="1"/>
    </xf>
    <xf numFmtId="196" fontId="0" fillId="0" borderId="2" xfId="189" applyNumberFormat="1" applyBorder="1" applyAlignment="1">
      <alignment wrapText="1"/>
    </xf>
    <xf numFmtId="10" fontId="12" fillId="0" borderId="0" xfId="189" applyNumberFormat="1" applyFont="1" applyAlignment="1">
      <alignment wrapText="1"/>
    </xf>
    <xf numFmtId="0" fontId="0" fillId="0" borderId="0" xfId="189" applyAlignment="1">
      <alignment wrapText="1"/>
    </xf>
    <xf numFmtId="1" fontId="0" fillId="0" borderId="2" xfId="189" applyNumberFormat="1" applyBorder="1" applyAlignment="1" applyProtection="1">
      <alignment vertical="center" wrapText="1"/>
      <protection locked="0"/>
    </xf>
    <xf numFmtId="199" fontId="0" fillId="0" borderId="2" xfId="189" applyNumberFormat="1" applyBorder="1" applyAlignment="1">
      <alignment vertical="center" wrapText="1"/>
    </xf>
    <xf numFmtId="0" fontId="0" fillId="0" borderId="2" xfId="189" applyBorder="1" applyAlignment="1" applyProtection="1">
      <alignment vertical="center" wrapText="1"/>
      <protection locked="0"/>
    </xf>
    <xf numFmtId="196" fontId="16" fillId="0" borderId="0" xfId="189" applyNumberFormat="1" applyFont="1" applyAlignment="1">
      <alignment wrapText="1"/>
    </xf>
    <xf numFmtId="0" fontId="16" fillId="0" borderId="2" xfId="189" applyFont="1" applyBorder="1" applyAlignment="1">
      <alignment wrapText="1"/>
    </xf>
    <xf numFmtId="196" fontId="16" fillId="0" borderId="2" xfId="189" applyNumberFormat="1" applyFont="1" applyBorder="1" applyAlignment="1">
      <alignment wrapText="1"/>
    </xf>
    <xf numFmtId="0" fontId="17" fillId="0" borderId="6" xfId="189" applyFont="1" applyBorder="1" applyAlignment="1">
      <alignment horizontal="center" vertical="center" wrapText="1"/>
    </xf>
    <xf numFmtId="196" fontId="17" fillId="0" borderId="6" xfId="189" applyNumberFormat="1" applyFont="1" applyBorder="1" applyAlignment="1">
      <alignment horizontal="center" vertical="center" wrapText="1"/>
    </xf>
    <xf numFmtId="201" fontId="17" fillId="0" borderId="6" xfId="189" applyNumberFormat="1" applyFont="1" applyBorder="1" applyAlignment="1">
      <alignment horizontal="center" vertical="center" wrapText="1"/>
    </xf>
    <xf numFmtId="0" fontId="18" fillId="0" borderId="0" xfId="189" applyFont="1" applyAlignment="1">
      <alignment horizontal="left" vertical="center" wrapText="1"/>
    </xf>
    <xf numFmtId="196" fontId="18" fillId="0" borderId="0" xfId="189" applyNumberFormat="1" applyFont="1" applyAlignment="1">
      <alignment horizontal="left" vertical="center" wrapText="1"/>
    </xf>
    <xf numFmtId="201" fontId="18" fillId="0" borderId="0" xfId="189" applyNumberFormat="1" applyFont="1" applyAlignment="1">
      <alignment horizontal="left" vertical="center" wrapText="1"/>
    </xf>
    <xf numFmtId="201" fontId="14" fillId="0" borderId="0" xfId="189" applyNumberFormat="1" applyFont="1"/>
  </cellXfs>
  <cellStyles count="24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x0004_" xfId="49"/>
    <cellStyle name=" 1" xfId="50"/>
    <cellStyle name="_x000a_mouse.drv=lm" xfId="51"/>
    <cellStyle name="%REDUCTION" xfId="52"/>
    <cellStyle name="??" xfId="53"/>
    <cellStyle name="_2007年采购计划" xfId="54"/>
    <cellStyle name="_5年经营计划" xfId="55"/>
    <cellStyle name="_5月" xfId="56"/>
    <cellStyle name="_6月" xfId="57"/>
    <cellStyle name="_8月份经调整后的分析报表" xfId="58"/>
    <cellStyle name="_Book1" xfId="59"/>
    <cellStyle name="_Book1_1" xfId="60"/>
    <cellStyle name="_Book1_2" xfId="61"/>
    <cellStyle name="_Book1_3" xfId="62"/>
    <cellStyle name="_Book1_4" xfId="63"/>
    <cellStyle name="_Book1_白沙园-2016年预算草案样表12.21" xfId="64"/>
    <cellStyle name="_Book1_白沙园-2018年预算草案12.28" xfId="65"/>
    <cellStyle name="_Book1_高新区2017年园区预算草案样表12-21-00" xfId="66"/>
    <cellStyle name="_Book1_高新区2018年预算定稿" xfId="67"/>
    <cellStyle name="_Book1_松木-2017年松木经开区区预算草案样表12-21" xfId="68"/>
    <cellStyle name="_ET_STYLE_NoName_00_" xfId="69"/>
    <cellStyle name="_ET_STYLE_NoName_00__白沙园-2016年预算草案样表12.21" xfId="70"/>
    <cellStyle name="_ET_STYLE_NoName_00__白沙园-2018年预算草案12.28" xfId="71"/>
    <cellStyle name="_ET_STYLE_NoName_00__高新区2017年园区预算草案样表12-21-00" xfId="72"/>
    <cellStyle name="_ET_STYLE_NoName_00__高新区2018年预算定稿" xfId="73"/>
    <cellStyle name="_ET_STYLE_NoName_00__松木-2017年松木经开区区预算草案样表12-21" xfId="74"/>
    <cellStyle name="_norma1" xfId="75"/>
    <cellStyle name="_Sheet2" xfId="76"/>
    <cellStyle name="_Sheet3" xfId="77"/>
    <cellStyle name="_W采购公司07年财务预算" xfId="78"/>
    <cellStyle name="_采购公司2007年预算模版" xfId="79"/>
    <cellStyle name="_采购总成本预算" xfId="80"/>
    <cellStyle name="_汇总表" xfId="81"/>
    <cellStyle name="_农村支局安装酬金" xfId="82"/>
    <cellStyle name="_农村支局维护费" xfId="83"/>
    <cellStyle name="_生产计划分析0923" xfId="84"/>
    <cellStyle name="_投资分析模型" xfId="85"/>
    <cellStyle name="_新建 Microsoft Excel 工作表" xfId="86"/>
    <cellStyle name="0,0_x000d__x000a_NA_x000d__x000a_" xfId="87"/>
    <cellStyle name="6mal" xfId="88"/>
    <cellStyle name="args.style" xfId="89"/>
    <cellStyle name="ColLevel_0" xfId="90"/>
    <cellStyle name="Comma [0]_!!!GO" xfId="91"/>
    <cellStyle name="comma zerodec" xfId="92"/>
    <cellStyle name="Comma_!!!GO" xfId="93"/>
    <cellStyle name="Currency [0]_!!!GO" xfId="94"/>
    <cellStyle name="Currency_!!!GO" xfId="95"/>
    <cellStyle name="Currency1" xfId="96"/>
    <cellStyle name="DATE" xfId="97"/>
    <cellStyle name="Dollar (zero dec)" xfId="98"/>
    <cellStyle name="DOLLARS" xfId="99"/>
    <cellStyle name="e鯪9Y_x000b_" xfId="100"/>
    <cellStyle name="gcd" xfId="101"/>
    <cellStyle name="Grey" xfId="102"/>
    <cellStyle name="Header1" xfId="103"/>
    <cellStyle name="Header2" xfId="104"/>
    <cellStyle name="Input [yellow]" xfId="105"/>
    <cellStyle name="Input Cells" xfId="106"/>
    <cellStyle name="Linked Cells" xfId="107"/>
    <cellStyle name="Millares [0]_96 Risk" xfId="108"/>
    <cellStyle name="Millares_96 Risk" xfId="109"/>
    <cellStyle name="Milliers [0]_!!!GO" xfId="110"/>
    <cellStyle name="Milliers_!!!GO" xfId="111"/>
    <cellStyle name="Moneda [0]_96 Risk" xfId="112"/>
    <cellStyle name="Moneda_96 Risk" xfId="113"/>
    <cellStyle name="Mon閠aire [0]_!!!GO" xfId="114"/>
    <cellStyle name="Mon閠aire_!!!GO" xfId="115"/>
    <cellStyle name="New Times Roman" xfId="116"/>
    <cellStyle name="no dec" xfId="117"/>
    <cellStyle name="Normal" xfId="118"/>
    <cellStyle name="Normal - Style1" xfId="119"/>
    <cellStyle name="Normal_!!!GO" xfId="120"/>
    <cellStyle name="NUMBER" xfId="121"/>
    <cellStyle name="PART NUMBER" xfId="122"/>
    <cellStyle name="per.style" xfId="123"/>
    <cellStyle name="Percent [2]" xfId="124"/>
    <cellStyle name="Percent_!!!GO" xfId="125"/>
    <cellStyle name="Percent1" xfId="126"/>
    <cellStyle name="Pourcentage_pldt" xfId="127"/>
    <cellStyle name="PSChar" xfId="128"/>
    <cellStyle name="PSDate" xfId="129"/>
    <cellStyle name="PSDec" xfId="130"/>
    <cellStyle name="PSHeading" xfId="131"/>
    <cellStyle name="PSInt" xfId="132"/>
    <cellStyle name="PSSpacer" xfId="133"/>
    <cellStyle name="RowLevel_0" xfId="134"/>
    <cellStyle name="sstot" xfId="135"/>
    <cellStyle name="Standard_AREAS" xfId="136"/>
    <cellStyle name="summary" xfId="137"/>
    <cellStyle name="t" xfId="138"/>
    <cellStyle name="t_17年社保基金预算表" xfId="139"/>
    <cellStyle name="t_17年社保基金预算表_平衡表" xfId="140"/>
    <cellStyle name="t_17年社保基金预算表_平衡表_2017年衡阳市本级上级专项补助情况表" xfId="141"/>
    <cellStyle name="t_HVAC Equipment (3)" xfId="142"/>
    <cellStyle name="t_HVAC Equipment (3)_17年社保基金预算表" xfId="143"/>
    <cellStyle name="t_HVAC Equipment (3)_17年社保基金预算表_平衡表" xfId="144"/>
    <cellStyle name="t_HVAC Equipment (3)_17年社保基金预算表_平衡表_2017年衡阳市本级上级专项补助情况表" xfId="145"/>
    <cellStyle name="t_HVAC Equipment (3)_国有资本经营预算表-2017财政（修改）" xfId="146"/>
    <cellStyle name="t_HVAC Equipment (3)_国有资本经营预算表-2017财政（修改）_平衡表" xfId="147"/>
    <cellStyle name="t_HVAC Equipment (3)_国有资本经营预算表-2017财政（修改）_平衡表_2017年衡阳市本级上级专项补助情况表" xfId="148"/>
    <cellStyle name="t_国有资本经营预算表-2017财政（修改）" xfId="149"/>
    <cellStyle name="t_国有资本经营预算表-2017财政（修改）_平衡表" xfId="150"/>
    <cellStyle name="t_国有资本经营预算表-2017财政（修改）_平衡表_2017年衡阳市本级上级专项补助情况表" xfId="151"/>
    <cellStyle name="TIME" xfId="152"/>
    <cellStyle name="啊" xfId="153"/>
    <cellStyle name="百分比 2" xfId="154"/>
    <cellStyle name="捠壿 [0.00]_Region Orders (2)" xfId="155"/>
    <cellStyle name="捠壿_Region Orders (2)" xfId="156"/>
    <cellStyle name="编号" xfId="157"/>
    <cellStyle name="标题1" xfId="158"/>
    <cellStyle name="部门" xfId="159"/>
    <cellStyle name="差_17年社保基金预算表" xfId="160"/>
    <cellStyle name="差_2015年完成情况和2016年收支草案（人大政协常委会)1.5" xfId="161"/>
    <cellStyle name="差_2016年全市和市本级支出完成数" xfId="162"/>
    <cellStyle name="差_2016年完成情况和2017年收支草案(代表大会)" xfId="163"/>
    <cellStyle name="差_2016年完成情况和2017年收支草案-01" xfId="164"/>
    <cellStyle name="差_2017年衡阳市本级上级专项补助情况表" xfId="165"/>
    <cellStyle name="差_2017年基金收支草案表" xfId="166"/>
    <cellStyle name="差_2018年市本级支出（含上级专项）" xfId="167"/>
    <cellStyle name="差_Book1" xfId="168"/>
    <cellStyle name="差_Book1_17年社保基金预算表" xfId="169"/>
    <cellStyle name="差_Book1_2017年收支和2018年预算表-12-25" xfId="170"/>
    <cellStyle name="差_Book1_国有资本经营预算表-2017财政（修改）" xfId="171"/>
    <cellStyle name="差_白沙园-2016年预算草案样表12.21" xfId="172"/>
    <cellStyle name="差_附件3全省警车和涉案车辆违规问题专项治理统计表" xfId="173"/>
    <cellStyle name="差_高新区2017年园区预算草案样表12-21-00" xfId="174"/>
    <cellStyle name="差_国有资本经营预算表-2017财政（修改）" xfId="175"/>
    <cellStyle name="差_衡阳市2018年部门预算输出表97（12" xfId="176"/>
    <cellStyle name="差_平衡表" xfId="177"/>
    <cellStyle name="差_松木-2017年松木经开区区预算草案样表12-21" xfId="178"/>
    <cellStyle name="常规 10" xfId="179"/>
    <cellStyle name="常规 10 2" xfId="180"/>
    <cellStyle name="常规 13" xfId="181"/>
    <cellStyle name="常规 2" xfId="182"/>
    <cellStyle name="常规 2 2" xfId="183"/>
    <cellStyle name="常规 2 3" xfId="184"/>
    <cellStyle name="常规 2 4" xfId="185"/>
    <cellStyle name="常规 2_2018松木预算草案报告6-1" xfId="186"/>
    <cellStyle name="常规 3" xfId="187"/>
    <cellStyle name="常规 3 2" xfId="188"/>
    <cellStyle name="常规 3 2_2018松木预算草案报告6-1" xfId="189"/>
    <cellStyle name="常规 3 3" xfId="190"/>
    <cellStyle name="常规 3_高新区2018年预算定稿" xfId="191"/>
    <cellStyle name="常规 4" xfId="192"/>
    <cellStyle name="常规 4 2" xfId="193"/>
    <cellStyle name="常规 4 3" xfId="194"/>
    <cellStyle name="常规 4 4" xfId="195"/>
    <cellStyle name="常规 4_2016年全市和市本级支出完成数" xfId="196"/>
    <cellStyle name="常规 5" xfId="197"/>
    <cellStyle name="常规 6" xfId="198"/>
    <cellStyle name="常规 7" xfId="199"/>
    <cellStyle name="常规 8" xfId="200"/>
    <cellStyle name="常规 9" xfId="201"/>
    <cellStyle name="常规_2015年支出明细表 2" xfId="202"/>
    <cellStyle name="常规_2018松木预算草案报告6-1" xfId="203"/>
    <cellStyle name="分级显示列_1_Book1" xfId="204"/>
    <cellStyle name="分级显示行_1_Book1" xfId="205"/>
    <cellStyle name="好_17年社保基金预算表" xfId="206"/>
    <cellStyle name="好_2015年完成情况和2016年收支草案（人大政协常委会)1.5" xfId="207"/>
    <cellStyle name="好_2016年全市和市本级支出完成数" xfId="208"/>
    <cellStyle name="好_2016年完成情况和2017年收支草案(代表大会)" xfId="209"/>
    <cellStyle name="好_2016年完成情况和2017年收支草案-01" xfId="210"/>
    <cellStyle name="好_2017年衡阳市本级上级专项补助情况表" xfId="211"/>
    <cellStyle name="好_2017年基金收支草案表" xfId="212"/>
    <cellStyle name="好_2018年市本级支出（含上级专项）" xfId="213"/>
    <cellStyle name="好_Book1" xfId="214"/>
    <cellStyle name="好_Book1_17年社保基金预算表" xfId="215"/>
    <cellStyle name="好_Book1_17年社保基金预算表_2017年收支和2018年预算表-12-25" xfId="216"/>
    <cellStyle name="好_Book1_国有资本经营预算表-2017财政（修改）" xfId="217"/>
    <cellStyle name="好_Book1_国有资本经营预算表-2017财政（修改）_2017年收支和2018年预算表-12-25" xfId="218"/>
    <cellStyle name="好_白沙园-2016年预算草案样表12.21" xfId="219"/>
    <cellStyle name="好_附件3全省警车和涉案车辆违规问题专项治理统计表" xfId="220"/>
    <cellStyle name="好_高新区2017年园区预算草案样表12-21-00" xfId="221"/>
    <cellStyle name="好_国有资本经营预算表-2017财政（修改）" xfId="222"/>
    <cellStyle name="好_平衡表" xfId="223"/>
    <cellStyle name="好_松木-2017年松木经开区区预算草案样表12-21" xfId="224"/>
    <cellStyle name="借出原因" xfId="225"/>
    <cellStyle name="普通_laroux" xfId="226"/>
    <cellStyle name="千分位[0]_laroux" xfId="227"/>
    <cellStyle name="千分位_laroux" xfId="228"/>
    <cellStyle name="千位[0]_ 方正PC" xfId="229"/>
    <cellStyle name="千位_ 方正PC" xfId="230"/>
    <cellStyle name="千位分隔[0] 2" xfId="231"/>
    <cellStyle name="千位分隔[0]_2015年支出明细表" xfId="232"/>
    <cellStyle name="千位分隔[0]_2018松木预算草案报告6-1" xfId="233"/>
    <cellStyle name="日期" xfId="234"/>
    <cellStyle name="商品名称" xfId="235"/>
    <cellStyle name="数量" xfId="236"/>
    <cellStyle name="样式 1" xfId="237"/>
    <cellStyle name="昗弨_Pacific Region P&amp;L" xfId="238"/>
    <cellStyle name="寘嬫愗傝 [0.00]_Region Orders (2)" xfId="239"/>
    <cellStyle name="寘嬫愗傝_Region Orders (2)" xfId="240"/>
  </cellStyles>
  <tableStyles count="0" defaultTableStyle="TableStyleMedium2" defaultPivotStyle="PivotStyleLight16"/>
  <colors>
    <mruColors>
      <color rgb="00DBDBDB"/>
      <color rgb="00FFFFFF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10</xdr:col>
      <xdr:colOff>0</xdr:colOff>
      <xdr:row>33</xdr:row>
      <xdr:rowOff>0</xdr:rowOff>
    </xdr:from>
    <xdr:to>
      <xdr:col>10</xdr:col>
      <xdr:colOff>76200</xdr:colOff>
      <xdr:row>33</xdr:row>
      <xdr:rowOff>7620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10204450" y="12603480"/>
          <a:ext cx="7620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33</xdr:row>
      <xdr:rowOff>0</xdr:rowOff>
    </xdr:from>
    <xdr:to>
      <xdr:col>10</xdr:col>
      <xdr:colOff>76200</xdr:colOff>
      <xdr:row>33</xdr:row>
      <xdr:rowOff>7620</xdr:rowOff>
    </xdr:to>
    <xdr:sp>
      <xdr:nvSpPr>
        <xdr:cNvPr id="3" name="Text Box 2"/>
        <xdr:cNvSpPr txBox="1">
          <a:spLocks noChangeArrowheads="1"/>
        </xdr:cNvSpPr>
      </xdr:nvSpPr>
      <xdr:spPr>
        <a:xfrm>
          <a:off x="10204450" y="12603480"/>
          <a:ext cx="7620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33</xdr:row>
      <xdr:rowOff>0</xdr:rowOff>
    </xdr:from>
    <xdr:to>
      <xdr:col>10</xdr:col>
      <xdr:colOff>76200</xdr:colOff>
      <xdr:row>33</xdr:row>
      <xdr:rowOff>7620</xdr:rowOff>
    </xdr:to>
    <xdr:sp>
      <xdr:nvSpPr>
        <xdr:cNvPr id="4" name="Text Box 3"/>
        <xdr:cNvSpPr txBox="1">
          <a:spLocks noChangeArrowheads="1"/>
        </xdr:cNvSpPr>
      </xdr:nvSpPr>
      <xdr:spPr>
        <a:xfrm>
          <a:off x="10204450" y="12603480"/>
          <a:ext cx="7620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33</xdr:row>
      <xdr:rowOff>0</xdr:rowOff>
    </xdr:from>
    <xdr:to>
      <xdr:col>10</xdr:col>
      <xdr:colOff>76200</xdr:colOff>
      <xdr:row>33</xdr:row>
      <xdr:rowOff>7620</xdr:rowOff>
    </xdr:to>
    <xdr:sp>
      <xdr:nvSpPr>
        <xdr:cNvPr id="5" name="Text Box 4"/>
        <xdr:cNvSpPr txBox="1">
          <a:spLocks noChangeArrowheads="1"/>
        </xdr:cNvSpPr>
      </xdr:nvSpPr>
      <xdr:spPr>
        <a:xfrm>
          <a:off x="10204450" y="12603480"/>
          <a:ext cx="7620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esktop\2025&#24180;%2012&#26376;%20&#39044;&#31639;&#32534;&#21046;\25&#24180;&#39044;&#31639;&#32534;&#21046;12&#26376;\2025&#24180;&#39044;&#31639;&#23457;&#26680;12.4\2025&#24180;&#26494;&#26408;&#32463;&#24320;&#21306;&#34920;&#26684;(&#36807;&#28193;&#34920;)12.0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2024基金"/>
      <sheetName val="2024一般"/>
      <sheetName val="2024科目细表"/>
      <sheetName val="2025一般"/>
      <sheetName val="2025年基金"/>
      <sheetName val="2025科目细表"/>
      <sheetName val="2025科目细表 (1)"/>
    </sheetNames>
    <sheetDataSet>
      <sheetData sheetId="0"/>
      <sheetData sheetId="1"/>
      <sheetData sheetId="2"/>
      <sheetData sheetId="3"/>
      <sheetData sheetId="4">
        <row r="14">
          <cell r="D14">
            <v>1</v>
          </cell>
        </row>
        <row r="19">
          <cell r="M19">
            <v>0</v>
          </cell>
        </row>
        <row r="23">
          <cell r="M23">
            <v>0</v>
          </cell>
        </row>
        <row r="24">
          <cell r="M24">
            <v>0</v>
          </cell>
        </row>
        <row r="27">
          <cell r="K27">
            <v>0</v>
          </cell>
        </row>
        <row r="28">
          <cell r="B28">
            <v>-1748</v>
          </cell>
        </row>
        <row r="28">
          <cell r="D28">
            <v>-1748</v>
          </cell>
        </row>
      </sheetData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2:B6"/>
  <sheetViews>
    <sheetView workbookViewId="0">
      <selection activeCell="F503" sqref="F$1:F$1048576"/>
    </sheetView>
  </sheetViews>
  <sheetFormatPr defaultColWidth="8.83333333333333" defaultRowHeight="14.25" outlineLevelRow="5" outlineLevelCol="1"/>
  <sheetData>
    <row r="2" spans="1:2">
      <c r="A2" t="s">
        <v>0</v>
      </c>
      <c r="B2" t="s">
        <v>1</v>
      </c>
    </row>
    <row r="3" spans="1:2">
      <c r="A3" t="s">
        <v>2</v>
      </c>
      <c r="B3">
        <v>5</v>
      </c>
    </row>
    <row r="4" spans="1:2">
      <c r="A4" t="s">
        <v>3</v>
      </c>
      <c r="B4">
        <v>4</v>
      </c>
    </row>
    <row r="5" spans="1:2">
      <c r="A5" t="s">
        <v>4</v>
      </c>
      <c r="B5">
        <v>24</v>
      </c>
    </row>
    <row r="6" spans="1:2">
      <c r="A6" t="s">
        <v>5</v>
      </c>
      <c r="B6">
        <v>4</v>
      </c>
    </row>
  </sheetData>
  <pageMargins left="0.75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R109"/>
  <sheetViews>
    <sheetView showZeros="0" workbookViewId="0">
      <pane xSplit="1" ySplit="3" topLeftCell="B27" activePane="bottomRight" state="frozen"/>
      <selection/>
      <selection pane="topRight"/>
      <selection pane="bottomLeft"/>
      <selection pane="bottomRight" activeCell="M29" sqref="M29"/>
    </sheetView>
  </sheetViews>
  <sheetFormatPr defaultColWidth="10" defaultRowHeight="15"/>
  <cols>
    <col min="1" max="1" width="23.5833333333333" style="60" customWidth="1"/>
    <col min="2" max="2" width="11.25" style="61" customWidth="1"/>
    <col min="3" max="3" width="11" style="61" customWidth="1"/>
    <col min="4" max="4" width="8.41666666666667" style="61" customWidth="1"/>
    <col min="5" max="5" width="8.33333333333333" style="62" customWidth="1"/>
    <col min="6" max="6" width="25.3333333333333" style="63" customWidth="1"/>
    <col min="7" max="7" width="11.3333333333333" style="64" customWidth="1"/>
    <col min="8" max="8" width="11.25" style="64" customWidth="1"/>
    <col min="9" max="9" width="12.3333333333333" style="64" customWidth="1"/>
    <col min="10" max="10" width="11.0833333333333" style="63" customWidth="1"/>
    <col min="11" max="14" width="9.08333333333333" style="63"/>
    <col min="15" max="15" width="12.5833333333333" style="63"/>
    <col min="16" max="16" width="9.08333333333333" style="63"/>
    <col min="17" max="17" width="12.5833333333333" style="63"/>
    <col min="18" max="18" width="35.75" style="63" customWidth="1"/>
    <col min="19" max="16383" width="9.08333333333333" style="63"/>
    <col min="16384" max="16384" width="10" style="63"/>
  </cols>
  <sheetData>
    <row r="1" s="53" customFormat="1" ht="36" customHeight="1" spans="1:12">
      <c r="A1" s="65" t="s">
        <v>6</v>
      </c>
      <c r="B1" s="66"/>
      <c r="C1" s="66"/>
      <c r="D1" s="66"/>
      <c r="E1" s="67"/>
      <c r="F1" s="67"/>
      <c r="G1" s="66"/>
      <c r="H1" s="66"/>
      <c r="I1" s="66"/>
      <c r="J1" s="67"/>
    </row>
    <row r="2" s="54" customFormat="1" ht="17.25" customHeight="1" spans="1:12">
      <c r="A2" s="68"/>
      <c r="B2" s="69"/>
      <c r="C2" s="69"/>
      <c r="D2" s="69"/>
      <c r="E2" s="68"/>
      <c r="F2" s="70"/>
      <c r="G2" s="71"/>
      <c r="H2" s="71"/>
      <c r="I2" s="72" t="s">
        <v>7</v>
      </c>
      <c r="J2" s="72" t="s">
        <v>7</v>
      </c>
    </row>
    <row r="3" s="55" customFormat="1" ht="39.15" customHeight="1" spans="1:12">
      <c r="A3" s="73" t="s">
        <v>8</v>
      </c>
      <c r="B3" s="74" t="s">
        <v>9</v>
      </c>
      <c r="C3" s="74" t="s">
        <v>10</v>
      </c>
      <c r="D3" s="74" t="s">
        <v>11</v>
      </c>
      <c r="E3" s="75" t="s">
        <v>12</v>
      </c>
      <c r="F3" s="73" t="s">
        <v>8</v>
      </c>
      <c r="G3" s="74" t="s">
        <v>9</v>
      </c>
      <c r="H3" s="74" t="s">
        <v>10</v>
      </c>
      <c r="I3" s="74" t="s">
        <v>11</v>
      </c>
      <c r="J3" s="73" t="s">
        <v>12</v>
      </c>
    </row>
    <row r="4" s="56" customFormat="1" ht="30" customHeight="1" spans="1:12">
      <c r="A4" s="76" t="s">
        <v>13</v>
      </c>
      <c r="B4" s="77">
        <f>B5+B21</f>
        <v>7250</v>
      </c>
      <c r="C4" s="77">
        <f>C5+C21</f>
        <v>7037</v>
      </c>
      <c r="D4" s="77">
        <f t="shared" ref="D4:D9" si="0">B4-C4</f>
        <v>213</v>
      </c>
      <c r="E4" s="78">
        <f>ROUND(D4/C4*100,2)</f>
        <v>3.03</v>
      </c>
      <c r="F4" s="76" t="s">
        <v>14</v>
      </c>
      <c r="G4" s="79">
        <f>SUM(G5:G26)</f>
        <v>31627</v>
      </c>
      <c r="H4" s="77">
        <f>SUM(H5:H26)</f>
        <v>28965</v>
      </c>
      <c r="I4" s="77">
        <f t="shared" ref="I4:I21" si="1">G4-H4</f>
        <v>2662</v>
      </c>
      <c r="J4" s="80">
        <f t="shared" ref="J4:J15" si="2">ROUND(I4/H4*100,2)</f>
        <v>9.19</v>
      </c>
    </row>
    <row r="5" s="57" customFormat="1" ht="30" customHeight="1" spans="1:12">
      <c r="A5" s="76" t="s">
        <v>15</v>
      </c>
      <c r="B5" s="77">
        <f>SUM(B6:B20)</f>
        <v>7150</v>
      </c>
      <c r="C5" s="77">
        <f>SUM(C6:C20)</f>
        <v>6537</v>
      </c>
      <c r="D5" s="77">
        <f t="shared" si="0"/>
        <v>613</v>
      </c>
      <c r="E5" s="78">
        <f>ROUND(D5/C5*100,2)</f>
        <v>9.38</v>
      </c>
      <c r="F5" s="81" t="s">
        <v>16</v>
      </c>
      <c r="G5" s="82">
        <f>二十四、松木财政支出预算明细表!E6</f>
        <v>8821</v>
      </c>
      <c r="H5" s="83">
        <v>3974</v>
      </c>
      <c r="I5" s="77">
        <f t="shared" si="1"/>
        <v>4847</v>
      </c>
      <c r="J5" s="80">
        <f t="shared" si="2"/>
        <v>121.97</v>
      </c>
      <c r="L5" s="84"/>
    </row>
    <row r="6" s="57" customFormat="1" ht="30" customHeight="1" spans="1:12">
      <c r="A6" s="76" t="s">
        <v>17</v>
      </c>
      <c r="B6" s="85">
        <f>2801+415</f>
        <v>3216</v>
      </c>
      <c r="C6" s="85">
        <v>2719</v>
      </c>
      <c r="D6" s="77">
        <f t="shared" si="0"/>
        <v>497</v>
      </c>
      <c r="E6" s="78">
        <f t="shared" ref="E6:E9" si="3">ROUND(D6/C6*100,2)</f>
        <v>18.28</v>
      </c>
      <c r="F6" s="81" t="s">
        <v>18</v>
      </c>
      <c r="G6" s="82"/>
      <c r="H6" s="83">
        <v>31</v>
      </c>
      <c r="I6" s="77">
        <f t="shared" si="1"/>
        <v>-31</v>
      </c>
      <c r="J6" s="80">
        <f t="shared" si="2"/>
        <v>-100</v>
      </c>
    </row>
    <row r="7" s="57" customFormat="1" ht="30" customHeight="1" spans="1:12">
      <c r="A7" s="76" t="s">
        <v>19</v>
      </c>
      <c r="B7" s="85">
        <v>1188</v>
      </c>
      <c r="C7" s="85">
        <v>1153</v>
      </c>
      <c r="D7" s="77">
        <f t="shared" si="0"/>
        <v>35</v>
      </c>
      <c r="E7" s="78">
        <f t="shared" si="3"/>
        <v>3.04</v>
      </c>
      <c r="F7" s="76" t="s">
        <v>20</v>
      </c>
      <c r="G7" s="82">
        <f>二十四、松木财政支出预算明细表!E71</f>
        <v>43</v>
      </c>
      <c r="H7" s="83">
        <v>72</v>
      </c>
      <c r="I7" s="77">
        <f t="shared" si="1"/>
        <v>-29</v>
      </c>
      <c r="J7" s="80">
        <f t="shared" si="2"/>
        <v>-40.28</v>
      </c>
    </row>
    <row r="8" s="57" customFormat="1" ht="30" customHeight="1" spans="1:12">
      <c r="A8" s="76" t="s">
        <v>21</v>
      </c>
      <c r="B8" s="85">
        <v>222</v>
      </c>
      <c r="C8" s="85">
        <v>215</v>
      </c>
      <c r="D8" s="77">
        <f t="shared" si="0"/>
        <v>7</v>
      </c>
      <c r="E8" s="78">
        <f t="shared" si="3"/>
        <v>3.26</v>
      </c>
      <c r="F8" s="76" t="s">
        <v>22</v>
      </c>
      <c r="G8" s="82"/>
      <c r="H8" s="83">
        <v>17</v>
      </c>
      <c r="I8" s="77">
        <f t="shared" si="1"/>
        <v>-17</v>
      </c>
      <c r="J8" s="80">
        <f t="shared" si="2"/>
        <v>-100</v>
      </c>
    </row>
    <row r="9" s="57" customFormat="1" ht="30" customHeight="1" spans="1:12">
      <c r="A9" s="76" t="s">
        <v>23</v>
      </c>
      <c r="B9" s="85">
        <v>233</v>
      </c>
      <c r="C9" s="85">
        <v>226</v>
      </c>
      <c r="D9" s="77">
        <f t="shared" si="0"/>
        <v>7</v>
      </c>
      <c r="E9" s="78">
        <f t="shared" si="3"/>
        <v>3.1</v>
      </c>
      <c r="F9" s="76" t="s">
        <v>24</v>
      </c>
      <c r="G9" s="82">
        <f>二十四、松木财政支出预算明细表!E84</f>
        <v>1075</v>
      </c>
      <c r="H9" s="85">
        <v>980</v>
      </c>
      <c r="I9" s="77">
        <f t="shared" si="1"/>
        <v>95</v>
      </c>
      <c r="J9" s="80">
        <f t="shared" si="2"/>
        <v>9.69</v>
      </c>
    </row>
    <row r="10" s="57" customFormat="1" ht="30" customHeight="1" spans="1:12">
      <c r="A10" s="76" t="s">
        <v>25</v>
      </c>
      <c r="B10" s="85">
        <f>C10*1.03</f>
        <v>0</v>
      </c>
      <c r="C10" s="85">
        <v>0</v>
      </c>
      <c r="D10" s="77"/>
      <c r="E10" s="78"/>
      <c r="F10" s="76" t="s">
        <v>26</v>
      </c>
      <c r="G10" s="82">
        <f>二十四、松木财政支出预算明细表!E87</f>
        <v>130</v>
      </c>
      <c r="H10" s="85">
        <v>75</v>
      </c>
      <c r="I10" s="77">
        <f t="shared" si="1"/>
        <v>55</v>
      </c>
      <c r="J10" s="80">
        <f t="shared" si="2"/>
        <v>73.33</v>
      </c>
    </row>
    <row r="11" s="57" customFormat="1" ht="30" customHeight="1" spans="1:12">
      <c r="A11" s="76" t="s">
        <v>27</v>
      </c>
      <c r="B11" s="85">
        <v>1033</v>
      </c>
      <c r="C11" s="85">
        <v>1003</v>
      </c>
      <c r="D11" s="77">
        <f t="shared" ref="D11:D38" si="4">B11-C11</f>
        <v>30</v>
      </c>
      <c r="E11" s="78">
        <f t="shared" ref="E11:E13" si="5">ROUND(D11/C11*100,2)</f>
        <v>2.99</v>
      </c>
      <c r="F11" s="76" t="s">
        <v>28</v>
      </c>
      <c r="G11" s="82">
        <f>二十四、松木财政支出预算明细表!E92</f>
        <v>414</v>
      </c>
      <c r="H11" s="85">
        <v>377</v>
      </c>
      <c r="I11" s="77">
        <f t="shared" si="1"/>
        <v>37</v>
      </c>
      <c r="J11" s="80">
        <f t="shared" si="2"/>
        <v>9.81</v>
      </c>
    </row>
    <row r="12" s="57" customFormat="1" ht="30" customHeight="1" spans="1:12">
      <c r="A12" s="76" t="s">
        <v>29</v>
      </c>
      <c r="B12" s="85">
        <v>260</v>
      </c>
      <c r="C12" s="85">
        <v>252</v>
      </c>
      <c r="D12" s="77">
        <f t="shared" si="4"/>
        <v>8</v>
      </c>
      <c r="E12" s="78">
        <f t="shared" si="5"/>
        <v>3.17</v>
      </c>
      <c r="F12" s="76" t="s">
        <v>30</v>
      </c>
      <c r="G12" s="82">
        <f>二十四、松木财政支出预算明细表!E124</f>
        <v>360</v>
      </c>
      <c r="H12" s="85">
        <v>248</v>
      </c>
      <c r="I12" s="77">
        <f t="shared" si="1"/>
        <v>112</v>
      </c>
      <c r="J12" s="80">
        <f t="shared" si="2"/>
        <v>45.16</v>
      </c>
    </row>
    <row r="13" s="57" customFormat="1" ht="30" customHeight="1" spans="1:12">
      <c r="A13" s="76" t="s">
        <v>31</v>
      </c>
      <c r="B13" s="85">
        <v>917</v>
      </c>
      <c r="C13" s="85">
        <v>890</v>
      </c>
      <c r="D13" s="77">
        <f t="shared" si="4"/>
        <v>27</v>
      </c>
      <c r="E13" s="78">
        <f t="shared" si="5"/>
        <v>3.03</v>
      </c>
      <c r="F13" s="76" t="s">
        <v>32</v>
      </c>
      <c r="G13" s="82">
        <f>二十四、松木财政支出预算明细表!E135</f>
        <v>5659</v>
      </c>
      <c r="H13" s="85">
        <v>5651</v>
      </c>
      <c r="I13" s="77">
        <f t="shared" si="1"/>
        <v>8</v>
      </c>
      <c r="J13" s="80">
        <f t="shared" si="2"/>
        <v>0.14</v>
      </c>
    </row>
    <row r="14" s="57" customFormat="1" ht="30" customHeight="1" spans="1:12">
      <c r="A14" s="76" t="s">
        <v>33</v>
      </c>
      <c r="B14" s="85">
        <f>C14*1.03</f>
        <v>0</v>
      </c>
      <c r="C14" s="85">
        <v>0</v>
      </c>
      <c r="D14" s="77">
        <f t="shared" si="4"/>
        <v>0</v>
      </c>
      <c r="E14" s="78"/>
      <c r="F14" s="76" t="s">
        <v>34</v>
      </c>
      <c r="G14" s="82">
        <f>二十四、松木财政支出预算明细表!E146</f>
        <v>7721</v>
      </c>
      <c r="H14" s="85">
        <v>9883</v>
      </c>
      <c r="I14" s="77">
        <f t="shared" si="1"/>
        <v>-2162</v>
      </c>
      <c r="J14" s="80">
        <f t="shared" si="2"/>
        <v>-21.88</v>
      </c>
    </row>
    <row r="15" s="57" customFormat="1" ht="30" customHeight="1" spans="1:12">
      <c r="A15" s="76" t="s">
        <v>35</v>
      </c>
      <c r="B15" s="85">
        <v>1</v>
      </c>
      <c r="C15" s="85">
        <f>'[1]2025一般'!$D$14</f>
        <v>1</v>
      </c>
      <c r="D15" s="77">
        <v>0</v>
      </c>
      <c r="E15" s="78"/>
      <c r="F15" s="76" t="s">
        <v>36</v>
      </c>
      <c r="G15" s="82">
        <f>二十四、松木财政支出预算明细表!E158</f>
        <v>1210</v>
      </c>
      <c r="H15" s="85">
        <v>211</v>
      </c>
      <c r="I15" s="77">
        <f t="shared" si="1"/>
        <v>999</v>
      </c>
      <c r="J15" s="80">
        <f t="shared" si="2"/>
        <v>473.46</v>
      </c>
    </row>
    <row r="16" s="57" customFormat="1" ht="30" customHeight="1" spans="1:12">
      <c r="A16" s="76" t="s">
        <v>37</v>
      </c>
      <c r="B16" s="85">
        <f>C16*1.03</f>
        <v>0</v>
      </c>
      <c r="C16" s="85">
        <v>0</v>
      </c>
      <c r="D16" s="77">
        <f t="shared" si="4"/>
        <v>0</v>
      </c>
      <c r="E16" s="78"/>
      <c r="F16" s="76" t="s">
        <v>38</v>
      </c>
      <c r="G16" s="82"/>
      <c r="H16" s="85"/>
      <c r="I16" s="77">
        <f t="shared" si="1"/>
        <v>0</v>
      </c>
      <c r="J16" s="80"/>
    </row>
    <row r="17" s="57" customFormat="1" ht="30" customHeight="1" spans="1:18">
      <c r="A17" s="76" t="s">
        <v>39</v>
      </c>
      <c r="B17" s="85">
        <f>C17*1.03</f>
        <v>0</v>
      </c>
      <c r="C17" s="85">
        <v>0</v>
      </c>
      <c r="D17" s="77">
        <f t="shared" si="4"/>
        <v>0</v>
      </c>
      <c r="E17" s="78"/>
      <c r="F17" s="76" t="s">
        <v>40</v>
      </c>
      <c r="G17" s="82">
        <f>二十四、松木财政支出预算明细表!E178</f>
        <v>2018</v>
      </c>
      <c r="H17" s="85">
        <v>4000</v>
      </c>
      <c r="I17" s="77">
        <f t="shared" si="1"/>
        <v>-1982</v>
      </c>
      <c r="J17" s="80">
        <f t="shared" ref="J17:J21" si="6">ROUND(I17/H17*100,2)</f>
        <v>-49.55</v>
      </c>
    </row>
    <row r="18" s="57" customFormat="1" ht="30" customHeight="1" spans="1:18">
      <c r="A18" s="76" t="s">
        <v>41</v>
      </c>
      <c r="B18" s="85">
        <f>C18*1.03</f>
        <v>0</v>
      </c>
      <c r="C18" s="85">
        <v>0</v>
      </c>
      <c r="D18" s="77">
        <f t="shared" si="4"/>
        <v>0</v>
      </c>
      <c r="E18" s="78"/>
      <c r="F18" s="76" t="s">
        <v>42</v>
      </c>
      <c r="G18" s="82"/>
      <c r="H18" s="85">
        <f>'[1]2025一般'!$M$17</f>
        <v>0</v>
      </c>
      <c r="I18" s="77">
        <f t="shared" si="1"/>
        <v>0</v>
      </c>
      <c r="J18" s="80"/>
    </row>
    <row r="19" s="57" customFormat="1" ht="30" customHeight="1" spans="1:18">
      <c r="A19" s="76" t="s">
        <v>43</v>
      </c>
      <c r="B19" s="85">
        <v>80</v>
      </c>
      <c r="C19" s="85">
        <v>78</v>
      </c>
      <c r="D19" s="77">
        <f t="shared" si="4"/>
        <v>2</v>
      </c>
      <c r="E19" s="78">
        <f>ROUND(D19/C19*100,2)</f>
        <v>2.56</v>
      </c>
      <c r="F19" s="76" t="s">
        <v>44</v>
      </c>
      <c r="G19" s="82"/>
      <c r="H19" s="85"/>
      <c r="I19" s="77">
        <f t="shared" si="1"/>
        <v>0</v>
      </c>
      <c r="J19" s="80"/>
    </row>
    <row r="20" s="57" customFormat="1" ht="30" customHeight="1" spans="1:18">
      <c r="A20" s="76" t="s">
        <v>45</v>
      </c>
      <c r="B20" s="85">
        <f>C20*1.03</f>
        <v>0</v>
      </c>
      <c r="C20" s="86">
        <v>0</v>
      </c>
      <c r="D20" s="77">
        <f t="shared" si="4"/>
        <v>0</v>
      </c>
      <c r="E20" s="78"/>
      <c r="F20" s="76" t="s">
        <v>46</v>
      </c>
      <c r="G20" s="82"/>
      <c r="H20" s="85">
        <f>'[1]2025一般'!$M$19</f>
        <v>0</v>
      </c>
      <c r="I20" s="77">
        <f t="shared" si="1"/>
        <v>0</v>
      </c>
      <c r="J20" s="80"/>
    </row>
    <row r="21" s="57" customFormat="1" ht="30" customHeight="1" spans="1:18">
      <c r="A21" s="76" t="s">
        <v>47</v>
      </c>
      <c r="B21" s="85">
        <f>SUM(B22:B27)</f>
        <v>100</v>
      </c>
      <c r="C21" s="85">
        <f>SUM(C22:C27)</f>
        <v>500</v>
      </c>
      <c r="D21" s="77">
        <f t="shared" si="4"/>
        <v>-400</v>
      </c>
      <c r="E21" s="78">
        <f>ROUND(D21/C21*100,2)</f>
        <v>-80</v>
      </c>
      <c r="F21" s="76" t="s">
        <v>48</v>
      </c>
      <c r="G21" s="82">
        <f>二十四、松木财政支出预算明细表!E197</f>
        <v>230</v>
      </c>
      <c r="H21" s="85">
        <v>202</v>
      </c>
      <c r="I21" s="77">
        <f t="shared" si="1"/>
        <v>28</v>
      </c>
      <c r="J21" s="80">
        <f t="shared" si="6"/>
        <v>13.86</v>
      </c>
      <c r="O21" s="87"/>
      <c r="Q21" s="87"/>
      <c r="R21" s="88"/>
    </row>
    <row r="22" s="57" customFormat="1" ht="30" customHeight="1" spans="1:18">
      <c r="A22" s="76" t="s">
        <v>49</v>
      </c>
      <c r="B22" s="85">
        <f>C22*1.03</f>
        <v>0</v>
      </c>
      <c r="C22" s="85"/>
      <c r="D22" s="77">
        <f t="shared" ref="D22:D27" si="7">B22-C22</f>
        <v>0</v>
      </c>
      <c r="E22" s="78"/>
      <c r="F22" s="76" t="s">
        <v>50</v>
      </c>
      <c r="G22" s="82"/>
      <c r="H22" s="85">
        <v>0</v>
      </c>
      <c r="I22" s="77">
        <v>15</v>
      </c>
      <c r="J22" s="80"/>
      <c r="O22" s="87"/>
      <c r="Q22" s="87"/>
      <c r="R22" s="88"/>
    </row>
    <row r="23" s="57" customFormat="1" ht="30" customHeight="1" spans="1:18">
      <c r="A23" s="76" t="s">
        <v>51</v>
      </c>
      <c r="B23" s="85"/>
      <c r="C23" s="85">
        <v>34</v>
      </c>
      <c r="D23" s="77">
        <f t="shared" si="7"/>
        <v>-34</v>
      </c>
      <c r="E23" s="78">
        <f t="shared" ref="E23:E27" si="8">ROUND(D23/C23*100,2)</f>
        <v>-100</v>
      </c>
      <c r="F23" s="76" t="s">
        <v>52</v>
      </c>
      <c r="G23" s="82">
        <f>二十四、松木财政支出预算明细表!E208</f>
        <v>2644</v>
      </c>
      <c r="H23" s="85">
        <v>3222</v>
      </c>
      <c r="I23" s="77">
        <f t="shared" ref="I23:I33" si="9">G23-H23</f>
        <v>-578</v>
      </c>
      <c r="J23" s="80">
        <f>ROUND(I23/H23*100,2)</f>
        <v>-17.94</v>
      </c>
      <c r="O23" s="87"/>
      <c r="Q23" s="87"/>
      <c r="R23" s="88"/>
    </row>
    <row r="24" s="57" customFormat="1" ht="30" customHeight="1" spans="1:18">
      <c r="A24" s="76" t="s">
        <v>53</v>
      </c>
      <c r="B24" s="85">
        <f>C24*1.03</f>
        <v>0</v>
      </c>
      <c r="C24" s="85"/>
      <c r="D24" s="77">
        <f t="shared" si="7"/>
        <v>0</v>
      </c>
      <c r="E24" s="78"/>
      <c r="F24" s="76" t="s">
        <v>54</v>
      </c>
      <c r="G24" s="82">
        <v>900</v>
      </c>
      <c r="H24" s="85">
        <f>'[1]2025一般'!$M$23</f>
        <v>0</v>
      </c>
      <c r="I24" s="77">
        <f t="shared" si="9"/>
        <v>900</v>
      </c>
      <c r="J24" s="80"/>
      <c r="O24" s="87"/>
      <c r="Q24" s="87"/>
      <c r="R24" s="88"/>
    </row>
    <row r="25" s="57" customFormat="1" ht="30" customHeight="1" spans="1:18">
      <c r="A25" s="76" t="s">
        <v>55</v>
      </c>
      <c r="B25" s="85"/>
      <c r="C25" s="85">
        <v>372</v>
      </c>
      <c r="D25" s="77">
        <f t="shared" si="7"/>
        <v>-372</v>
      </c>
      <c r="E25" s="78">
        <f t="shared" si="8"/>
        <v>-100</v>
      </c>
      <c r="F25" s="76" t="s">
        <v>56</v>
      </c>
      <c r="G25" s="82">
        <f>二十四、松木财政支出预算明细表!E228</f>
        <v>372</v>
      </c>
      <c r="H25" s="85">
        <f>'[1]2025一般'!$M$24</f>
        <v>0</v>
      </c>
      <c r="I25" s="77">
        <f t="shared" si="9"/>
        <v>372</v>
      </c>
      <c r="J25" s="80"/>
      <c r="O25" s="87"/>
    </row>
    <row r="26" s="57" customFormat="1" ht="30" customHeight="1" spans="1:18">
      <c r="A26" s="76" t="s">
        <v>57</v>
      </c>
      <c r="B26" s="85">
        <f>C26*1.03</f>
        <v>0</v>
      </c>
      <c r="C26" s="85"/>
      <c r="D26" s="77">
        <f t="shared" si="7"/>
        <v>0</v>
      </c>
      <c r="E26" s="78"/>
      <c r="F26" s="76" t="s">
        <v>58</v>
      </c>
      <c r="G26" s="82">
        <v>30</v>
      </c>
      <c r="H26" s="85">
        <v>22</v>
      </c>
      <c r="I26" s="77">
        <f t="shared" si="9"/>
        <v>8</v>
      </c>
      <c r="J26" s="80">
        <f t="shared" ref="J26:J30" si="10">ROUND(I26/H26*100,2)</f>
        <v>36.36</v>
      </c>
    </row>
    <row r="27" s="57" customFormat="1" ht="30" customHeight="1" spans="1:18">
      <c r="A27" s="76" t="s">
        <v>59</v>
      </c>
      <c r="B27" s="85">
        <v>100</v>
      </c>
      <c r="C27" s="85">
        <v>94</v>
      </c>
      <c r="D27" s="77">
        <f t="shared" si="7"/>
        <v>6</v>
      </c>
      <c r="E27" s="78">
        <f t="shared" si="8"/>
        <v>6.38</v>
      </c>
      <c r="F27" s="76" t="s">
        <v>60</v>
      </c>
      <c r="G27" s="82">
        <v>5374</v>
      </c>
      <c r="H27" s="85">
        <f>H29</f>
        <v>5118</v>
      </c>
      <c r="I27" s="77">
        <f t="shared" si="9"/>
        <v>256</v>
      </c>
      <c r="J27" s="80">
        <f t="shared" si="10"/>
        <v>5</v>
      </c>
    </row>
    <row r="28" s="57" customFormat="1" ht="30" customHeight="1" spans="1:18">
      <c r="A28" s="89" t="s">
        <v>61</v>
      </c>
      <c r="B28" s="83">
        <f>B29+B30+B34</f>
        <v>19583</v>
      </c>
      <c r="C28" s="83">
        <f>C29+C30+C34</f>
        <v>15746</v>
      </c>
      <c r="D28" s="77">
        <f t="shared" si="4"/>
        <v>3837</v>
      </c>
      <c r="E28" s="80">
        <f t="shared" ref="E28:E30" si="11">ROUND(D28/C28*100,2)</f>
        <v>24.37</v>
      </c>
      <c r="F28" s="76" t="s">
        <v>62</v>
      </c>
      <c r="G28" s="82"/>
      <c r="H28" s="85">
        <f>'[1]2025一般'!$K$27</f>
        <v>0</v>
      </c>
      <c r="I28" s="77">
        <f t="shared" si="9"/>
        <v>0</v>
      </c>
      <c r="J28" s="80"/>
    </row>
    <row r="29" s="58" customFormat="1" ht="30" customHeight="1" spans="1:18">
      <c r="A29" s="89" t="s">
        <v>63</v>
      </c>
      <c r="B29" s="83">
        <f>'[1]2025一般'!$B$28</f>
        <v>-1748</v>
      </c>
      <c r="C29" s="83">
        <f>'[1]2025一般'!$D$28</f>
        <v>-1748</v>
      </c>
      <c r="D29" s="77">
        <f t="shared" si="4"/>
        <v>0</v>
      </c>
      <c r="E29" s="80">
        <f t="shared" si="11"/>
        <v>0</v>
      </c>
      <c r="F29" s="76" t="s">
        <v>64</v>
      </c>
      <c r="G29" s="82">
        <v>5374</v>
      </c>
      <c r="H29" s="85">
        <v>5118</v>
      </c>
      <c r="I29" s="77">
        <f t="shared" si="9"/>
        <v>256</v>
      </c>
      <c r="J29" s="80">
        <f t="shared" si="10"/>
        <v>5</v>
      </c>
    </row>
    <row r="30" s="58" customFormat="1" ht="30" customHeight="1" spans="1:18">
      <c r="A30" s="89" t="s">
        <v>65</v>
      </c>
      <c r="B30" s="83">
        <f>B33</f>
        <v>19323</v>
      </c>
      <c r="C30" s="83">
        <f>C33</f>
        <v>15594</v>
      </c>
      <c r="D30" s="77">
        <f t="shared" si="4"/>
        <v>3729</v>
      </c>
      <c r="E30" s="80">
        <f t="shared" si="11"/>
        <v>23.91</v>
      </c>
      <c r="F30" s="76" t="s">
        <v>66</v>
      </c>
      <c r="G30" s="90">
        <v>4466</v>
      </c>
      <c r="H30" s="85">
        <v>4739</v>
      </c>
      <c r="I30" s="77">
        <f t="shared" si="9"/>
        <v>-273</v>
      </c>
      <c r="J30" s="80">
        <f t="shared" si="10"/>
        <v>-5.76</v>
      </c>
    </row>
    <row r="31" s="58" customFormat="1" ht="30" customHeight="1" spans="1:18">
      <c r="A31" s="91" t="s">
        <v>67</v>
      </c>
      <c r="B31" s="92"/>
      <c r="C31" s="83"/>
      <c r="D31" s="77">
        <f t="shared" si="4"/>
        <v>0</v>
      </c>
      <c r="E31" s="80"/>
      <c r="F31" s="91" t="s">
        <v>68</v>
      </c>
      <c r="G31" s="82"/>
      <c r="H31" s="83"/>
      <c r="I31" s="77">
        <f t="shared" si="9"/>
        <v>0</v>
      </c>
      <c r="J31" s="80"/>
    </row>
    <row r="32" s="58" customFormat="1" ht="30" customHeight="1" spans="1:18">
      <c r="A32" s="91" t="s">
        <v>69</v>
      </c>
      <c r="B32" s="83"/>
      <c r="C32" s="83"/>
      <c r="D32" s="77">
        <f t="shared" si="4"/>
        <v>0</v>
      </c>
      <c r="E32" s="80"/>
      <c r="F32" s="91" t="s">
        <v>70</v>
      </c>
      <c r="G32" s="82"/>
      <c r="H32" s="83"/>
      <c r="I32" s="77">
        <f t="shared" si="9"/>
        <v>0</v>
      </c>
      <c r="J32" s="80"/>
    </row>
    <row r="33" s="58" customFormat="1" ht="30" customHeight="1" spans="1:13">
      <c r="A33" s="91" t="s">
        <v>71</v>
      </c>
      <c r="B33" s="83">
        <v>19323</v>
      </c>
      <c r="C33" s="83">
        <v>15594</v>
      </c>
      <c r="D33" s="77">
        <f t="shared" si="4"/>
        <v>3729</v>
      </c>
      <c r="E33" s="80">
        <f>ROUND(D33/C33*100,2)</f>
        <v>23.91</v>
      </c>
      <c r="F33" s="93"/>
      <c r="G33" s="82"/>
      <c r="H33" s="94"/>
      <c r="I33" s="77">
        <f t="shared" si="9"/>
        <v>0</v>
      </c>
      <c r="J33" s="80"/>
    </row>
    <row r="34" s="58" customFormat="1" ht="30" customHeight="1" spans="1:13">
      <c r="A34" s="89" t="s">
        <v>72</v>
      </c>
      <c r="B34" s="83">
        <f>2008</f>
        <v>2008</v>
      </c>
      <c r="C34" s="83">
        <f>1831+69</f>
        <v>1900</v>
      </c>
      <c r="D34" s="77">
        <f t="shared" si="4"/>
        <v>108</v>
      </c>
      <c r="E34" s="80">
        <f t="shared" ref="E33:E36" si="12">ROUND(D34/C34*100,2)</f>
        <v>5.68</v>
      </c>
      <c r="F34" s="93"/>
      <c r="G34" s="82"/>
      <c r="H34" s="94"/>
      <c r="I34" s="77"/>
      <c r="J34" s="80"/>
    </row>
    <row r="35" s="58" customFormat="1" ht="30" customHeight="1" spans="1:13">
      <c r="A35" s="89" t="s">
        <v>73</v>
      </c>
      <c r="B35" s="85">
        <v>4739</v>
      </c>
      <c r="C35" s="85">
        <v>1431</v>
      </c>
      <c r="D35" s="77">
        <f t="shared" si="4"/>
        <v>3308</v>
      </c>
      <c r="E35" s="80">
        <f t="shared" si="12"/>
        <v>231.17</v>
      </c>
      <c r="F35" s="91"/>
      <c r="G35" s="82"/>
      <c r="H35" s="83"/>
      <c r="I35" s="77">
        <f t="shared" ref="I35:I38" si="13">G35-H35</f>
        <v>0</v>
      </c>
      <c r="J35" s="80"/>
    </row>
    <row r="36" s="58" customFormat="1" ht="30" customHeight="1" spans="1:13">
      <c r="A36" s="89" t="s">
        <v>74</v>
      </c>
      <c r="B36" s="85">
        <f>二十五、松木政府性基金预算!D22</f>
        <v>9895</v>
      </c>
      <c r="C36" s="85">
        <v>14608</v>
      </c>
      <c r="D36" s="77">
        <f t="shared" si="4"/>
        <v>-4713</v>
      </c>
      <c r="E36" s="80">
        <f t="shared" si="12"/>
        <v>-32.26</v>
      </c>
      <c r="F36" s="91"/>
      <c r="G36" s="82"/>
      <c r="H36" s="83"/>
      <c r="I36" s="77"/>
      <c r="J36" s="80"/>
    </row>
    <row r="37" s="58" customFormat="1" ht="30" customHeight="1" spans="1:13">
      <c r="A37" s="89" t="s">
        <v>75</v>
      </c>
      <c r="B37" s="83"/>
      <c r="C37" s="83"/>
      <c r="D37" s="77">
        <f t="shared" si="4"/>
        <v>0</v>
      </c>
      <c r="E37" s="80"/>
      <c r="F37" s="91"/>
      <c r="G37" s="82"/>
      <c r="H37" s="83"/>
      <c r="I37" s="77">
        <f t="shared" si="13"/>
        <v>0</v>
      </c>
      <c r="J37" s="80"/>
    </row>
    <row r="38" s="58" customFormat="1" ht="30" customHeight="1" spans="1:13">
      <c r="A38" s="73" t="s">
        <v>76</v>
      </c>
      <c r="B38" s="83">
        <f>B4+B28+B35+B36+B37</f>
        <v>41467</v>
      </c>
      <c r="C38" s="83">
        <f>C4+C28+C35+C36+C37</f>
        <v>38822</v>
      </c>
      <c r="D38" s="77">
        <f t="shared" si="4"/>
        <v>2645</v>
      </c>
      <c r="E38" s="80">
        <f>ROUND(D38/C38*100,2)</f>
        <v>6.81</v>
      </c>
      <c r="F38" s="73" t="s">
        <v>77</v>
      </c>
      <c r="G38" s="82">
        <f>G4+G27+G30+G31+G32</f>
        <v>41467</v>
      </c>
      <c r="H38" s="83">
        <f>H4+H27+H30+H31+H32</f>
        <v>38822</v>
      </c>
      <c r="I38" s="77">
        <f t="shared" si="13"/>
        <v>2645</v>
      </c>
      <c r="J38" s="80">
        <f>ROUND(I38/H38*100,2)</f>
        <v>6.81</v>
      </c>
      <c r="M38" s="58">
        <f>C38-H38</f>
        <v>0</v>
      </c>
    </row>
    <row r="39" s="59" customFormat="1" ht="25.5" customHeight="1" spans="1:13">
      <c r="A39" s="95"/>
      <c r="B39" s="96"/>
      <c r="C39" s="96"/>
      <c r="D39" s="96"/>
      <c r="E39" s="97"/>
      <c r="F39" s="95"/>
      <c r="G39" s="96"/>
      <c r="H39" s="96"/>
      <c r="I39" s="96"/>
      <c r="J39" s="95"/>
    </row>
    <row r="40" ht="66" customHeight="1" spans="1:13">
      <c r="A40" s="98"/>
      <c r="B40" s="99"/>
      <c r="C40" s="99"/>
      <c r="D40" s="99"/>
      <c r="E40" s="100"/>
      <c r="F40" s="98">
        <f>C38-H38</f>
        <v>0</v>
      </c>
      <c r="G40" s="99"/>
      <c r="H40" s="99">
        <f>G38-B38</f>
        <v>0</v>
      </c>
      <c r="I40" s="99"/>
      <c r="J40" s="98"/>
    </row>
    <row r="41" ht="20.15" customHeight="1"/>
    <row r="42" ht="20.15" customHeight="1"/>
    <row r="43" ht="20.15" customHeight="1"/>
    <row r="44" ht="20.15" customHeight="1"/>
    <row r="45" ht="20.15" customHeight="1"/>
    <row r="94" ht="20.15" customHeight="1"/>
    <row r="95" ht="20.15" customHeight="1"/>
    <row r="96" s="60" customFormat="1" ht="20.15" customHeight="1" spans="2:10">
      <c r="B96" s="61"/>
      <c r="C96" s="61"/>
      <c r="D96" s="61"/>
      <c r="E96" s="62"/>
      <c r="F96" s="63"/>
      <c r="G96" s="64"/>
      <c r="H96" s="64"/>
      <c r="I96" s="64"/>
      <c r="J96" s="63"/>
    </row>
    <row r="97" s="60" customFormat="1" ht="20.15" customHeight="1" spans="1:10">
      <c r="B97" s="61"/>
      <c r="C97" s="61"/>
      <c r="D97" s="61"/>
      <c r="E97" s="62"/>
      <c r="F97" s="63"/>
      <c r="G97" s="64"/>
      <c r="H97" s="64"/>
      <c r="I97" s="64"/>
      <c r="J97" s="63"/>
    </row>
    <row r="98" s="60" customFormat="1" ht="20.15" customHeight="1" spans="1:10">
      <c r="B98" s="61"/>
      <c r="C98" s="61"/>
      <c r="D98" s="61"/>
      <c r="E98" s="62"/>
      <c r="F98" s="63"/>
      <c r="G98" s="64"/>
      <c r="H98" s="64"/>
      <c r="I98" s="64"/>
      <c r="J98" s="63"/>
    </row>
    <row r="99" s="60" customFormat="1" ht="20.15" customHeight="1" spans="1:10">
      <c r="B99" s="61"/>
      <c r="C99" s="61"/>
      <c r="D99" s="61"/>
      <c r="E99" s="62"/>
      <c r="F99" s="63"/>
      <c r="G99" s="64"/>
      <c r="H99" s="64"/>
      <c r="I99" s="64"/>
      <c r="J99" s="63"/>
    </row>
    <row r="100" s="60" customFormat="1" ht="20.15" customHeight="1" spans="1:10">
      <c r="B100" s="61"/>
      <c r="C100" s="61"/>
      <c r="D100" s="61"/>
      <c r="E100" s="62"/>
      <c r="F100" s="63"/>
      <c r="G100" s="64"/>
      <c r="H100" s="64"/>
      <c r="I100" s="64"/>
      <c r="J100" s="63"/>
    </row>
    <row r="102" spans="1:10">
      <c r="A102" s="63"/>
      <c r="B102" s="64"/>
      <c r="C102" s="64"/>
      <c r="D102" s="64"/>
      <c r="E102" s="101"/>
    </row>
    <row r="103" s="60" customFormat="1" ht="15.75" hidden="1" customHeight="1" spans="1:10">
      <c r="A103" s="63"/>
      <c r="B103" s="64"/>
      <c r="C103" s="64"/>
      <c r="D103" s="64"/>
      <c r="E103" s="101"/>
      <c r="F103" s="63"/>
      <c r="G103" s="64"/>
      <c r="H103" s="64"/>
      <c r="I103" s="64"/>
      <c r="J103" s="63"/>
    </row>
    <row r="104" s="60" customFormat="1" ht="15.75" hidden="1" customHeight="1" spans="1:10">
      <c r="A104" s="63"/>
      <c r="B104" s="64"/>
      <c r="C104" s="64"/>
      <c r="D104" s="64"/>
      <c r="E104" s="101"/>
      <c r="F104" s="63"/>
      <c r="G104" s="64"/>
      <c r="H104" s="64"/>
      <c r="I104" s="64"/>
      <c r="J104" s="63"/>
    </row>
    <row r="105" s="60" customFormat="1" ht="15.75" hidden="1" customHeight="1" spans="1:10">
      <c r="A105" s="63"/>
      <c r="B105" s="64"/>
      <c r="C105" s="64"/>
      <c r="D105" s="64"/>
      <c r="E105" s="101"/>
      <c r="F105" s="63"/>
      <c r="G105" s="64"/>
      <c r="H105" s="64"/>
      <c r="I105" s="64"/>
      <c r="J105" s="63"/>
    </row>
    <row r="106" s="60" customFormat="1" ht="15.75" hidden="1" customHeight="1" spans="1:10">
      <c r="B106" s="61"/>
      <c r="C106" s="61"/>
      <c r="D106" s="61"/>
      <c r="E106" s="62"/>
      <c r="F106" s="63"/>
      <c r="G106" s="64"/>
      <c r="H106" s="64"/>
      <c r="I106" s="64"/>
      <c r="J106" s="63"/>
    </row>
    <row r="107" spans="1:10">
      <c r="A107" s="63"/>
      <c r="B107" s="64"/>
      <c r="C107" s="64"/>
      <c r="D107" s="64"/>
      <c r="E107" s="101"/>
    </row>
    <row r="108" s="60" customFormat="1" ht="15.75" hidden="1" customHeight="1" spans="1:10">
      <c r="A108" s="63"/>
      <c r="B108" s="64"/>
      <c r="C108" s="64"/>
      <c r="D108" s="64"/>
      <c r="E108" s="101"/>
      <c r="F108" s="63"/>
      <c r="G108" s="64"/>
      <c r="H108" s="64"/>
      <c r="I108" s="64"/>
      <c r="J108" s="63"/>
    </row>
    <row r="109" s="60" customFormat="1" ht="15.75" hidden="1" customHeight="1" spans="1:10">
      <c r="B109" s="61"/>
      <c r="C109" s="61"/>
      <c r="D109" s="61"/>
      <c r="E109" s="62"/>
      <c r="F109" s="63"/>
      <c r="G109" s="64"/>
      <c r="H109" s="64"/>
      <c r="I109" s="64"/>
      <c r="J109" s="63"/>
    </row>
  </sheetData>
  <mergeCells count="2">
    <mergeCell ref="A1:J1"/>
    <mergeCell ref="I2:J2"/>
  </mergeCells>
  <printOptions horizontalCentered="1"/>
  <pageMargins left="0.708333333333333" right="0.708333333333333" top="1.10138888888889" bottom="1.10138888888889" header="0.511111111111111" footer="0.511111111111111"/>
  <pageSetup paperSize="9" scale="58" orientation="portrait"/>
  <headerFooter/>
  <ignoredErrors>
    <ignoredError sqref="G38:H38" unlocked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XEU230"/>
  <sheetViews>
    <sheetView showZeros="0" tabSelected="1" workbookViewId="0">
      <pane ySplit="4" topLeftCell="A152" activePane="bottomLeft" state="frozen"/>
      <selection/>
      <selection pane="bottomLeft" activeCell="P155" sqref="P155"/>
    </sheetView>
  </sheetViews>
  <sheetFormatPr defaultColWidth="7.16666666666667" defaultRowHeight="14.25"/>
  <cols>
    <col min="1" max="2" width="5.83333333333333" style="27" customWidth="1"/>
    <col min="3" max="3" width="5.83333333333333" style="28" customWidth="1"/>
    <col min="4" max="4" width="30.25" style="29" customWidth="1"/>
    <col min="5" max="5" width="44" style="30" customWidth="1"/>
    <col min="6" max="16374" width="6.5" style="2" customWidth="1"/>
    <col min="16375" max="16375" width="6.5" style="26" customWidth="1"/>
    <col min="16376" max="16384" width="7.16666666666667" style="26"/>
  </cols>
  <sheetData>
    <row r="1" s="2" customFormat="1" ht="44.4" customHeight="1" spans="1:5 16375:16375">
      <c r="A1" s="31" t="s">
        <v>78</v>
      </c>
      <c r="B1" s="31"/>
      <c r="C1" s="31"/>
      <c r="D1" s="31"/>
      <c r="E1" s="32"/>
    </row>
    <row r="2" s="2" customFormat="1" ht="21.15" customHeight="1" spans="1:5 16375:16375">
      <c r="A2" s="27"/>
      <c r="B2" s="33"/>
      <c r="C2" s="34"/>
      <c r="D2" s="29"/>
      <c r="E2" s="30"/>
    </row>
    <row r="3" s="25" customFormat="1" ht="21.15" customHeight="1" spans="1:5 16375:16375">
      <c r="A3" s="35" t="s">
        <v>79</v>
      </c>
      <c r="B3" s="35"/>
      <c r="C3" s="36"/>
      <c r="D3" s="37" t="s">
        <v>80</v>
      </c>
      <c r="E3" s="38" t="s">
        <v>81</v>
      </c>
      <c r="XEU3" s="39"/>
    </row>
    <row r="4" s="25" customFormat="1" ht="25.5" customHeight="1" spans="1:5 16375:16375">
      <c r="A4" s="40" t="s">
        <v>82</v>
      </c>
      <c r="B4" s="40" t="s">
        <v>83</v>
      </c>
      <c r="C4" s="41" t="s">
        <v>84</v>
      </c>
      <c r="D4" s="42"/>
      <c r="E4" s="38"/>
      <c r="XEU4" s="39"/>
    </row>
    <row r="5" ht="23.25" customHeight="1" spans="1:5 16375:16375">
      <c r="A5" s="43"/>
      <c r="B5" s="43"/>
      <c r="C5" s="43"/>
      <c r="D5" s="44" t="s">
        <v>85</v>
      </c>
      <c r="E5" s="45">
        <f>E6+E68+E71+E78+E84+E87+E92+E124+E135+E146+E158+E178+E186+E191+E197+E205+E208+E224+E225+E228</f>
        <v>31627</v>
      </c>
    </row>
    <row r="6" ht="23.25" customHeight="1" spans="1:5 16375:16375">
      <c r="A6" s="43">
        <v>201</v>
      </c>
      <c r="B6" s="43"/>
      <c r="C6" s="43"/>
      <c r="D6" s="46" t="s">
        <v>86</v>
      </c>
      <c r="E6" s="45">
        <f>E7+E9+E11+E17+E22+E25+E34+E37+E39+E41+E43+E47+E49+E52+E56+E58+E62+E65</f>
        <v>8821</v>
      </c>
    </row>
    <row r="7" ht="23.25" customHeight="1" spans="1:5 16375:16375">
      <c r="A7" s="43"/>
      <c r="B7" s="43" t="s">
        <v>87</v>
      </c>
      <c r="C7" s="43"/>
      <c r="D7" s="46" t="s">
        <v>88</v>
      </c>
      <c r="E7" s="45"/>
    </row>
    <row r="8" ht="23.25" customHeight="1" spans="1:5 16375:16375">
      <c r="A8" s="43"/>
      <c r="B8" s="43"/>
      <c r="C8" s="43" t="s">
        <v>89</v>
      </c>
      <c r="D8" s="46" t="s">
        <v>90</v>
      </c>
      <c r="E8" s="45"/>
    </row>
    <row r="9" ht="23.25" customHeight="1" spans="1:5 16375:16375">
      <c r="A9" s="43"/>
      <c r="B9" s="43" t="s">
        <v>89</v>
      </c>
      <c r="C9" s="43"/>
      <c r="D9" s="46" t="s">
        <v>91</v>
      </c>
      <c r="E9" s="45"/>
    </row>
    <row r="10" ht="23.25" customHeight="1" spans="1:5 16375:16375">
      <c r="A10" s="43"/>
      <c r="B10" s="43"/>
      <c r="C10" s="43" t="s">
        <v>89</v>
      </c>
      <c r="D10" s="46" t="s">
        <v>90</v>
      </c>
      <c r="E10" s="45"/>
    </row>
    <row r="11" ht="33" customHeight="1" spans="1:5 16375:16375">
      <c r="A11" s="43"/>
      <c r="B11" s="43" t="s">
        <v>92</v>
      </c>
      <c r="C11" s="43"/>
      <c r="D11" s="46" t="s">
        <v>93</v>
      </c>
      <c r="E11" s="45">
        <f>SUM(E12:E16)</f>
        <v>743</v>
      </c>
    </row>
    <row r="12" ht="29" customHeight="1" spans="1:5 16375:16375">
      <c r="A12" s="43"/>
      <c r="B12" s="43"/>
      <c r="C12" s="43" t="s">
        <v>87</v>
      </c>
      <c r="D12" s="46" t="s">
        <v>94</v>
      </c>
      <c r="E12" s="45">
        <v>432</v>
      </c>
    </row>
    <row r="13" ht="23.25" customHeight="1" spans="1:5 16375:16375">
      <c r="A13" s="43"/>
      <c r="B13" s="43"/>
      <c r="C13" s="43" t="s">
        <v>92</v>
      </c>
      <c r="D13" s="46" t="s">
        <v>95</v>
      </c>
      <c r="E13" s="45">
        <v>224</v>
      </c>
    </row>
    <row r="14" ht="23.25" customHeight="1" spans="1:5 16375:16375">
      <c r="A14" s="43"/>
      <c r="B14" s="43"/>
      <c r="C14" s="43" t="s">
        <v>96</v>
      </c>
      <c r="D14" s="46" t="s">
        <v>97</v>
      </c>
      <c r="E14" s="45">
        <v>20</v>
      </c>
    </row>
    <row r="15" ht="23.25" customHeight="1" spans="1:5 16375:16375">
      <c r="A15" s="43"/>
      <c r="B15" s="43"/>
      <c r="C15" s="43" t="s">
        <v>98</v>
      </c>
      <c r="D15" s="46" t="s">
        <v>99</v>
      </c>
      <c r="E15" s="45">
        <v>4</v>
      </c>
    </row>
    <row r="16" ht="33" customHeight="1" spans="1:5 16375:16375">
      <c r="A16" s="43"/>
      <c r="B16" s="43"/>
      <c r="C16" s="43" t="s">
        <v>100</v>
      </c>
      <c r="D16" s="46" t="s">
        <v>101</v>
      </c>
      <c r="E16" s="45">
        <v>63</v>
      </c>
    </row>
    <row r="17" ht="23.25" customHeight="1" spans="1:5">
      <c r="A17" s="43"/>
      <c r="B17" s="43" t="s">
        <v>102</v>
      </c>
      <c r="C17" s="43"/>
      <c r="D17" s="46" t="s">
        <v>103</v>
      </c>
      <c r="E17" s="45">
        <f>SUM(E18:E21)</f>
        <v>5202</v>
      </c>
    </row>
    <row r="18" ht="23.25" customHeight="1" spans="1:5">
      <c r="A18" s="43"/>
      <c r="B18" s="43"/>
      <c r="C18" s="43" t="s">
        <v>87</v>
      </c>
      <c r="D18" s="46" t="s">
        <v>94</v>
      </c>
      <c r="E18" s="45">
        <v>6</v>
      </c>
    </row>
    <row r="19" ht="23.25" customHeight="1" spans="1:5">
      <c r="A19" s="43"/>
      <c r="B19" s="43"/>
      <c r="C19" s="43" t="s">
        <v>89</v>
      </c>
      <c r="D19" s="46" t="s">
        <v>90</v>
      </c>
      <c r="E19" s="45">
        <v>13</v>
      </c>
    </row>
    <row r="20" ht="23.25" customHeight="1" spans="1:5">
      <c r="A20" s="43"/>
      <c r="B20" s="43"/>
      <c r="C20" s="43" t="s">
        <v>98</v>
      </c>
      <c r="D20" s="46" t="s">
        <v>104</v>
      </c>
      <c r="E20" s="45">
        <v>171</v>
      </c>
    </row>
    <row r="21" ht="23.25" customHeight="1" spans="1:5">
      <c r="A21" s="43"/>
      <c r="B21" s="43"/>
      <c r="C21" s="43" t="s">
        <v>100</v>
      </c>
      <c r="D21" s="46" t="s">
        <v>105</v>
      </c>
      <c r="E21" s="45">
        <v>5012</v>
      </c>
    </row>
    <row r="22" ht="23.25" customHeight="1" spans="1:5">
      <c r="A22" s="43"/>
      <c r="B22" s="43" t="s">
        <v>96</v>
      </c>
      <c r="C22" s="43"/>
      <c r="D22" s="46" t="s">
        <v>106</v>
      </c>
      <c r="E22" s="45">
        <f>E24</f>
        <v>2</v>
      </c>
    </row>
    <row r="23" ht="23.25" customHeight="1" spans="1:5">
      <c r="A23" s="43"/>
      <c r="B23" s="43"/>
      <c r="C23" s="43" t="s">
        <v>107</v>
      </c>
      <c r="D23" s="46" t="s">
        <v>108</v>
      </c>
      <c r="E23" s="45"/>
    </row>
    <row r="24" ht="23.25" customHeight="1" spans="1:5">
      <c r="A24" s="43"/>
      <c r="B24" s="43"/>
      <c r="C24" s="43" t="s">
        <v>100</v>
      </c>
      <c r="D24" s="46" t="s">
        <v>109</v>
      </c>
      <c r="E24" s="45">
        <v>2</v>
      </c>
    </row>
    <row r="25" ht="23.25" customHeight="1" spans="1:5">
      <c r="A25" s="43"/>
      <c r="B25" s="43" t="s">
        <v>98</v>
      </c>
      <c r="C25" s="43"/>
      <c r="D25" s="46" t="s">
        <v>110</v>
      </c>
      <c r="E25" s="45">
        <v>103</v>
      </c>
    </row>
    <row r="26" ht="23.25" customHeight="1" spans="1:5">
      <c r="A26" s="43"/>
      <c r="B26" s="43"/>
      <c r="C26" s="43" t="s">
        <v>87</v>
      </c>
      <c r="D26" s="46" t="s">
        <v>94</v>
      </c>
      <c r="E26" s="45">
        <v>8</v>
      </c>
    </row>
    <row r="27" ht="23.25" customHeight="1" spans="1:5">
      <c r="A27" s="43"/>
      <c r="B27" s="43"/>
      <c r="C27" s="43" t="s">
        <v>89</v>
      </c>
      <c r="D27" s="46" t="s">
        <v>90</v>
      </c>
      <c r="E27" s="45">
        <v>3</v>
      </c>
    </row>
    <row r="28" ht="23.25" customHeight="1" spans="1:5">
      <c r="A28" s="43"/>
      <c r="B28" s="43"/>
      <c r="C28" s="43" t="s">
        <v>102</v>
      </c>
      <c r="D28" s="46" t="s">
        <v>111</v>
      </c>
      <c r="E28" s="45">
        <v>3</v>
      </c>
    </row>
    <row r="29" ht="23.25" customHeight="1" spans="1:5">
      <c r="A29" s="43"/>
      <c r="B29" s="43"/>
      <c r="C29" s="43" t="s">
        <v>96</v>
      </c>
      <c r="D29" s="46" t="s">
        <v>112</v>
      </c>
      <c r="E29" s="45">
        <v>2</v>
      </c>
    </row>
    <row r="30" ht="23.25" customHeight="1" spans="1:5">
      <c r="A30" s="43"/>
      <c r="B30" s="43"/>
      <c r="C30" s="43" t="s">
        <v>107</v>
      </c>
      <c r="D30" s="46" t="s">
        <v>113</v>
      </c>
      <c r="E30" s="45">
        <v>6</v>
      </c>
    </row>
    <row r="31" ht="23.25" customHeight="1" spans="1:5">
      <c r="A31" s="43"/>
      <c r="B31" s="43"/>
      <c r="C31" s="43" t="s">
        <v>114</v>
      </c>
      <c r="D31" s="46" t="s">
        <v>115</v>
      </c>
      <c r="E31" s="45">
        <v>77</v>
      </c>
    </row>
    <row r="32" ht="23.25" customHeight="1" spans="1:5">
      <c r="A32" s="43"/>
      <c r="B32" s="43"/>
      <c r="C32" s="43" t="s">
        <v>116</v>
      </c>
      <c r="D32" s="46" t="s">
        <v>117</v>
      </c>
      <c r="E32" s="45">
        <v>3</v>
      </c>
    </row>
    <row r="33" ht="23.25" customHeight="1" spans="1:5">
      <c r="A33" s="43"/>
      <c r="B33" s="43"/>
      <c r="C33" s="43" t="s">
        <v>100</v>
      </c>
      <c r="D33" s="46" t="s">
        <v>118</v>
      </c>
      <c r="E33" s="45">
        <v>2</v>
      </c>
    </row>
    <row r="34" ht="23.25" customHeight="1" spans="1:5">
      <c r="A34" s="43"/>
      <c r="B34" s="43" t="s">
        <v>107</v>
      </c>
      <c r="C34" s="43"/>
      <c r="D34" s="46" t="s">
        <v>119</v>
      </c>
      <c r="E34" s="45">
        <v>140</v>
      </c>
    </row>
    <row r="35" ht="23.25" customHeight="1" spans="1:5">
      <c r="A35" s="43"/>
      <c r="B35" s="43"/>
      <c r="C35" s="43" t="s">
        <v>87</v>
      </c>
      <c r="D35" s="46" t="s">
        <v>94</v>
      </c>
      <c r="E35" s="45">
        <v>140</v>
      </c>
    </row>
    <row r="36" ht="23.25" customHeight="1" spans="1:5">
      <c r="A36" s="43"/>
      <c r="B36" s="43"/>
      <c r="C36" s="43" t="s">
        <v>120</v>
      </c>
      <c r="D36" s="46" t="s">
        <v>121</v>
      </c>
      <c r="E36" s="45"/>
    </row>
    <row r="37" ht="23.25" customHeight="1" spans="1:5">
      <c r="A37" s="43"/>
      <c r="B37" s="43">
        <v>11</v>
      </c>
      <c r="C37" s="43"/>
      <c r="D37" s="46" t="s">
        <v>122</v>
      </c>
      <c r="E37" s="45">
        <f>E38</f>
        <v>21</v>
      </c>
    </row>
    <row r="38" ht="23.25" customHeight="1" spans="1:5">
      <c r="A38" s="43"/>
      <c r="B38" s="43"/>
      <c r="C38" s="43">
        <v>99</v>
      </c>
      <c r="D38" s="46" t="s">
        <v>123</v>
      </c>
      <c r="E38" s="45">
        <v>21</v>
      </c>
    </row>
    <row r="39" ht="23.25" customHeight="1" spans="1:5">
      <c r="A39" s="43"/>
      <c r="B39" s="43">
        <v>13</v>
      </c>
      <c r="C39" s="43"/>
      <c r="D39" s="46" t="s">
        <v>124</v>
      </c>
      <c r="E39" s="45">
        <v>40</v>
      </c>
    </row>
    <row r="40" ht="23.25" customHeight="1" spans="1:5">
      <c r="A40" s="43"/>
      <c r="B40" s="43"/>
      <c r="C40" s="43" t="s">
        <v>114</v>
      </c>
      <c r="D40" s="46" t="s">
        <v>125</v>
      </c>
      <c r="E40" s="45">
        <v>40</v>
      </c>
    </row>
    <row r="41" ht="23.25" customHeight="1" spans="1:5">
      <c r="A41" s="43"/>
      <c r="B41" s="43" t="s">
        <v>126</v>
      </c>
      <c r="C41" s="43"/>
      <c r="D41" s="46" t="s">
        <v>127</v>
      </c>
      <c r="E41" s="45">
        <v>3</v>
      </c>
    </row>
    <row r="42" ht="23.25" customHeight="1" spans="1:5">
      <c r="A42" s="43"/>
      <c r="B42" s="43"/>
      <c r="C42" s="43" t="s">
        <v>89</v>
      </c>
      <c r="D42" s="46" t="s">
        <v>90</v>
      </c>
      <c r="E42" s="45">
        <v>3</v>
      </c>
    </row>
    <row r="43" ht="23.25" customHeight="1" spans="1:5">
      <c r="A43" s="43"/>
      <c r="B43" s="43">
        <v>29</v>
      </c>
      <c r="C43" s="43"/>
      <c r="D43" s="46" t="s">
        <v>128</v>
      </c>
      <c r="E43" s="45">
        <v>201</v>
      </c>
    </row>
    <row r="44" ht="23.25" customHeight="1" spans="1:5">
      <c r="A44" s="43"/>
      <c r="B44" s="43"/>
      <c r="C44" s="43" t="s">
        <v>87</v>
      </c>
      <c r="D44" s="46" t="s">
        <v>94</v>
      </c>
      <c r="E44" s="45">
        <v>11</v>
      </c>
    </row>
    <row r="45" ht="23.25" customHeight="1" spans="1:5">
      <c r="A45" s="43"/>
      <c r="B45" s="43"/>
      <c r="C45" s="43" t="s">
        <v>98</v>
      </c>
      <c r="D45" s="46" t="s">
        <v>129</v>
      </c>
      <c r="E45" s="45">
        <v>190</v>
      </c>
    </row>
    <row r="46" ht="23.25" customHeight="1" spans="1:5">
      <c r="A46" s="43"/>
      <c r="B46" s="43"/>
      <c r="C46" s="43" t="s">
        <v>100</v>
      </c>
      <c r="D46" s="46" t="s">
        <v>130</v>
      </c>
      <c r="E46" s="45"/>
    </row>
    <row r="47" ht="23.25" customHeight="1" spans="1:5">
      <c r="A47" s="43"/>
      <c r="B47" s="43" t="s">
        <v>131</v>
      </c>
      <c r="C47" s="43"/>
      <c r="D47" s="46" t="s">
        <v>132</v>
      </c>
      <c r="E47" s="45">
        <v>16</v>
      </c>
    </row>
    <row r="48" ht="23.25" customHeight="1" spans="1:5">
      <c r="A48" s="43"/>
      <c r="B48" s="43"/>
      <c r="C48" s="43" t="s">
        <v>100</v>
      </c>
      <c r="D48" s="46" t="s">
        <v>133</v>
      </c>
      <c r="E48" s="45">
        <v>16</v>
      </c>
    </row>
    <row r="49" ht="23.25" customHeight="1" spans="1:5">
      <c r="A49" s="43"/>
      <c r="B49" s="43" t="s">
        <v>134</v>
      </c>
      <c r="C49" s="43"/>
      <c r="D49" s="46" t="s">
        <v>135</v>
      </c>
      <c r="E49" s="45">
        <v>2159</v>
      </c>
    </row>
    <row r="50" ht="23.25" customHeight="1" spans="1:5">
      <c r="A50" s="43"/>
      <c r="B50" s="43"/>
      <c r="C50" s="43" t="s">
        <v>87</v>
      </c>
      <c r="D50" s="46" t="s">
        <v>94</v>
      </c>
      <c r="E50" s="45">
        <v>2149</v>
      </c>
    </row>
    <row r="51" ht="23.25" customHeight="1" spans="1:5">
      <c r="A51" s="43"/>
      <c r="B51" s="43"/>
      <c r="C51" s="43" t="s">
        <v>102</v>
      </c>
      <c r="D51" s="46" t="s">
        <v>136</v>
      </c>
      <c r="E51" s="45">
        <v>10</v>
      </c>
    </row>
    <row r="52" ht="23.25" customHeight="1" spans="1:5">
      <c r="A52" s="43"/>
      <c r="B52" s="43">
        <v>33</v>
      </c>
      <c r="C52" s="43"/>
      <c r="D52" s="46" t="s">
        <v>137</v>
      </c>
      <c r="E52" s="45">
        <v>98</v>
      </c>
    </row>
    <row r="53" ht="23.25" customHeight="1" spans="1:5">
      <c r="A53" s="43"/>
      <c r="B53" s="43"/>
      <c r="C53" s="43" t="s">
        <v>89</v>
      </c>
      <c r="D53" s="46" t="s">
        <v>90</v>
      </c>
      <c r="E53" s="45">
        <v>23</v>
      </c>
    </row>
    <row r="54" ht="23.25" customHeight="1" spans="1:5">
      <c r="A54" s="43"/>
      <c r="B54" s="43"/>
      <c r="C54" s="43" t="s">
        <v>102</v>
      </c>
      <c r="D54" s="46" t="s">
        <v>138</v>
      </c>
      <c r="E54" s="45">
        <v>73</v>
      </c>
    </row>
    <row r="55" ht="23.25" customHeight="1" spans="1:5">
      <c r="A55" s="43"/>
      <c r="B55" s="43"/>
      <c r="C55" s="43" t="s">
        <v>100</v>
      </c>
      <c r="D55" s="46" t="s">
        <v>139</v>
      </c>
      <c r="E55" s="45">
        <v>2</v>
      </c>
    </row>
    <row r="56" ht="23.25" customHeight="1" spans="1:5">
      <c r="A56" s="43"/>
      <c r="B56" s="43" t="s">
        <v>140</v>
      </c>
      <c r="C56" s="43"/>
      <c r="D56" s="46" t="s">
        <v>141</v>
      </c>
      <c r="E56" s="45">
        <v>1</v>
      </c>
    </row>
    <row r="57" ht="23.25" customHeight="1" spans="1:5">
      <c r="A57" s="43"/>
      <c r="B57" s="43"/>
      <c r="C57" s="43" t="s">
        <v>87</v>
      </c>
      <c r="D57" s="46" t="s">
        <v>94</v>
      </c>
      <c r="E57" s="45">
        <v>1</v>
      </c>
    </row>
    <row r="58" ht="23.25" customHeight="1" spans="1:5">
      <c r="A58" s="43"/>
      <c r="B58" s="43" t="s">
        <v>142</v>
      </c>
      <c r="C58" s="43"/>
      <c r="D58" s="46" t="s">
        <v>143</v>
      </c>
      <c r="E58" s="45">
        <v>85</v>
      </c>
    </row>
    <row r="59" ht="23.25" customHeight="1" spans="1:5">
      <c r="A59" s="43"/>
      <c r="B59" s="43"/>
      <c r="C59" s="43" t="s">
        <v>87</v>
      </c>
      <c r="D59" s="46" t="s">
        <v>94</v>
      </c>
      <c r="E59" s="45">
        <v>34</v>
      </c>
    </row>
    <row r="60" ht="23.25" customHeight="1" spans="1:5">
      <c r="A60" s="43"/>
      <c r="B60" s="43"/>
      <c r="C60" s="43" t="s">
        <v>89</v>
      </c>
      <c r="D60" s="46" t="s">
        <v>90</v>
      </c>
      <c r="E60" s="45">
        <v>50</v>
      </c>
    </row>
    <row r="61" ht="23.25" customHeight="1" spans="1:5">
      <c r="A61" s="43"/>
      <c r="B61" s="43"/>
      <c r="C61" s="43" t="s">
        <v>92</v>
      </c>
      <c r="D61" s="46" t="s">
        <v>95</v>
      </c>
      <c r="E61" s="45">
        <v>1</v>
      </c>
    </row>
    <row r="62" ht="23.25" customHeight="1" spans="1:5">
      <c r="A62" s="43"/>
      <c r="B62" s="43" t="s">
        <v>144</v>
      </c>
      <c r="C62" s="43"/>
      <c r="D62" s="46" t="s">
        <v>145</v>
      </c>
      <c r="E62" s="45">
        <f>E63+E64</f>
        <v>2</v>
      </c>
    </row>
    <row r="63" ht="23.25" customHeight="1" spans="1:5">
      <c r="A63" s="43"/>
      <c r="B63" s="43"/>
      <c r="C63" s="43" t="s">
        <v>87</v>
      </c>
      <c r="D63" s="46" t="s">
        <v>94</v>
      </c>
      <c r="E63" s="45">
        <v>2</v>
      </c>
    </row>
    <row r="64" ht="23.25" customHeight="1" spans="1:5">
      <c r="A64" s="43"/>
      <c r="B64" s="43"/>
      <c r="C64" s="43" t="s">
        <v>102</v>
      </c>
      <c r="D64" s="46" t="s">
        <v>146</v>
      </c>
      <c r="E64" s="45"/>
    </row>
    <row r="65" ht="23.25" customHeight="1" spans="1:5">
      <c r="A65" s="43"/>
      <c r="B65" s="43" t="s">
        <v>147</v>
      </c>
      <c r="C65" s="43"/>
      <c r="D65" s="46" t="s">
        <v>148</v>
      </c>
      <c r="E65" s="45">
        <v>5</v>
      </c>
    </row>
    <row r="66" ht="23.25" customHeight="1" spans="1:5">
      <c r="A66" s="43"/>
      <c r="B66" s="43"/>
      <c r="C66" s="43" t="s">
        <v>102</v>
      </c>
      <c r="D66" s="46" t="s">
        <v>149</v>
      </c>
      <c r="E66" s="45">
        <v>5</v>
      </c>
    </row>
    <row r="67" ht="23.25" customHeight="1" spans="1:5">
      <c r="A67" s="43"/>
      <c r="B67" s="43"/>
      <c r="C67" s="43" t="s">
        <v>100</v>
      </c>
      <c r="D67" s="46" t="s">
        <v>150</v>
      </c>
      <c r="E67" s="45"/>
    </row>
    <row r="68" ht="23.25" customHeight="1" spans="1:5">
      <c r="A68" s="43">
        <v>203</v>
      </c>
      <c r="B68" s="43"/>
      <c r="C68" s="43"/>
      <c r="D68" s="46" t="s">
        <v>151</v>
      </c>
      <c r="E68" s="45"/>
    </row>
    <row r="69" ht="23.25" customHeight="1" spans="1:5">
      <c r="A69" s="43"/>
      <c r="B69" s="43" t="s">
        <v>98</v>
      </c>
      <c r="C69" s="43"/>
      <c r="D69" s="46" t="s">
        <v>152</v>
      </c>
      <c r="E69" s="45"/>
    </row>
    <row r="70" ht="23.25" customHeight="1" spans="1:5">
      <c r="A70" s="43"/>
      <c r="B70" s="43"/>
      <c r="C70" s="43" t="s">
        <v>107</v>
      </c>
      <c r="D70" s="46" t="s">
        <v>153</v>
      </c>
      <c r="E70" s="45"/>
    </row>
    <row r="71" ht="23.25" customHeight="1" spans="1:5">
      <c r="A71" s="43">
        <v>204</v>
      </c>
      <c r="B71" s="43"/>
      <c r="C71" s="43"/>
      <c r="D71" s="46" t="s">
        <v>154</v>
      </c>
      <c r="E71" s="45">
        <v>43</v>
      </c>
    </row>
    <row r="72" ht="23.25" customHeight="1" spans="1:5">
      <c r="A72" s="43"/>
      <c r="B72" s="43" t="s">
        <v>89</v>
      </c>
      <c r="C72" s="43"/>
      <c r="D72" s="46" t="s">
        <v>155</v>
      </c>
      <c r="E72" s="45">
        <v>27</v>
      </c>
    </row>
    <row r="73" ht="23.25" customHeight="1" spans="1:5">
      <c r="A73" s="43"/>
      <c r="B73" s="43"/>
      <c r="C73" s="43" t="s">
        <v>100</v>
      </c>
      <c r="D73" s="46" t="s">
        <v>156</v>
      </c>
      <c r="E73" s="45">
        <v>27</v>
      </c>
    </row>
    <row r="74" s="26" customFormat="1" ht="23.25" customHeight="1" spans="1:5">
      <c r="A74" s="43"/>
      <c r="B74" s="43" t="s">
        <v>100</v>
      </c>
      <c r="C74" s="43" t="s">
        <v>157</v>
      </c>
      <c r="D74" s="46" t="s">
        <v>158</v>
      </c>
      <c r="E74" s="45">
        <v>16</v>
      </c>
    </row>
    <row r="75" s="26" customFormat="1" ht="23.25" customHeight="1" spans="1:5">
      <c r="A75" s="43"/>
      <c r="B75" s="43"/>
      <c r="C75" s="43" t="s">
        <v>100</v>
      </c>
      <c r="D75" s="46" t="s">
        <v>159</v>
      </c>
      <c r="E75" s="45">
        <v>16</v>
      </c>
    </row>
    <row r="76" s="26" customFormat="1" ht="23.25" customHeight="1" spans="1:5">
      <c r="A76" s="43"/>
      <c r="B76" s="43" t="s">
        <v>98</v>
      </c>
      <c r="C76" s="43"/>
      <c r="D76" s="46" t="s">
        <v>160</v>
      </c>
      <c r="E76" s="45"/>
    </row>
    <row r="77" s="26" customFormat="1" ht="23.25" customHeight="1" spans="1:5">
      <c r="A77" s="43"/>
      <c r="B77" s="43"/>
      <c r="C77" s="43" t="s">
        <v>100</v>
      </c>
      <c r="D77" s="46" t="s">
        <v>161</v>
      </c>
      <c r="E77" s="45"/>
    </row>
    <row r="78" ht="23.25" customHeight="1" spans="1:5">
      <c r="A78" s="43">
        <v>205</v>
      </c>
      <c r="B78" s="43"/>
      <c r="C78" s="43"/>
      <c r="D78" s="46" t="s">
        <v>162</v>
      </c>
      <c r="E78" s="45"/>
    </row>
    <row r="79" ht="23.25" customHeight="1" spans="1:5">
      <c r="A79" s="43"/>
      <c r="B79" s="43" t="s">
        <v>87</v>
      </c>
      <c r="C79" s="43"/>
      <c r="D79" s="46" t="s">
        <v>163</v>
      </c>
      <c r="E79" s="45"/>
    </row>
    <row r="80" ht="23.25" customHeight="1" spans="1:5">
      <c r="A80" s="43"/>
      <c r="B80" s="43"/>
      <c r="C80" s="43" t="s">
        <v>89</v>
      </c>
      <c r="D80" s="46" t="s">
        <v>90</v>
      </c>
      <c r="E80" s="45"/>
    </row>
    <row r="81" ht="23.25" customHeight="1" spans="1:5">
      <c r="A81" s="43"/>
      <c r="B81" s="43" t="s">
        <v>89</v>
      </c>
      <c r="C81" s="43"/>
      <c r="D81" s="46" t="s">
        <v>164</v>
      </c>
      <c r="E81" s="45"/>
    </row>
    <row r="82" ht="23.25" customHeight="1" spans="1:5">
      <c r="A82" s="43"/>
      <c r="B82" s="43"/>
      <c r="C82" s="43" t="s">
        <v>89</v>
      </c>
      <c r="D82" s="46" t="s">
        <v>165</v>
      </c>
      <c r="E82" s="45"/>
    </row>
    <row r="83" ht="23.25" customHeight="1" spans="1:5">
      <c r="A83" s="43"/>
      <c r="B83" s="43"/>
      <c r="C83" s="43" t="s">
        <v>100</v>
      </c>
      <c r="D83" s="46" t="s">
        <v>166</v>
      </c>
      <c r="E83" s="45"/>
    </row>
    <row r="84" ht="23.25" customHeight="1" spans="1:5">
      <c r="A84" s="43" t="s">
        <v>167</v>
      </c>
      <c r="B84" s="43"/>
      <c r="C84" s="43"/>
      <c r="D84" s="46" t="s">
        <v>168</v>
      </c>
      <c r="E84" s="45">
        <v>1075</v>
      </c>
    </row>
    <row r="85" ht="23.25" customHeight="1" spans="1:5">
      <c r="A85" s="43"/>
      <c r="B85" s="43" t="s">
        <v>102</v>
      </c>
      <c r="C85" s="43"/>
      <c r="D85" s="46" t="s">
        <v>169</v>
      </c>
      <c r="E85" s="45">
        <f>E86</f>
        <v>1075</v>
      </c>
    </row>
    <row r="86" ht="23.25" customHeight="1" spans="1:5">
      <c r="A86" s="43"/>
      <c r="B86" s="43"/>
      <c r="C86" s="43" t="s">
        <v>102</v>
      </c>
      <c r="D86" s="46" t="s">
        <v>170</v>
      </c>
      <c r="E86" s="45">
        <v>1075</v>
      </c>
    </row>
    <row r="87" ht="23.25" customHeight="1" spans="1:5">
      <c r="A87" s="43">
        <v>207</v>
      </c>
      <c r="B87" s="43"/>
      <c r="C87" s="43"/>
      <c r="D87" s="46" t="s">
        <v>171</v>
      </c>
      <c r="E87" s="45">
        <f>E88+E90</f>
        <v>130</v>
      </c>
    </row>
    <row r="88" ht="23.25" customHeight="1" spans="1:5">
      <c r="A88" s="43"/>
      <c r="B88" s="43" t="s">
        <v>98</v>
      </c>
      <c r="C88" s="43"/>
      <c r="D88" s="46" t="s">
        <v>172</v>
      </c>
      <c r="E88" s="45">
        <f>E89</f>
        <v>130</v>
      </c>
    </row>
    <row r="89" ht="23.25" customHeight="1" spans="1:5">
      <c r="A89" s="43"/>
      <c r="B89" s="43"/>
      <c r="C89" s="43" t="s">
        <v>96</v>
      </c>
      <c r="D89" s="46" t="s">
        <v>173</v>
      </c>
      <c r="E89" s="45">
        <v>130</v>
      </c>
    </row>
    <row r="90" ht="23.25" customHeight="1" spans="1:5">
      <c r="A90" s="43"/>
      <c r="B90" s="43" t="s">
        <v>100</v>
      </c>
      <c r="C90" s="43"/>
      <c r="D90" s="46" t="s">
        <v>174</v>
      </c>
      <c r="E90" s="45">
        <f>E91</f>
        <v>0</v>
      </c>
    </row>
    <row r="91" ht="23.25" customHeight="1" spans="1:5">
      <c r="A91" s="43"/>
      <c r="B91" s="43"/>
      <c r="C91" s="43" t="s">
        <v>100</v>
      </c>
      <c r="D91" s="46" t="s">
        <v>175</v>
      </c>
      <c r="E91" s="45"/>
    </row>
    <row r="92" ht="23.25" customHeight="1" spans="1:5">
      <c r="A92" s="43">
        <v>208</v>
      </c>
      <c r="B92" s="43"/>
      <c r="C92" s="43"/>
      <c r="D92" s="46" t="s">
        <v>176</v>
      </c>
      <c r="E92" s="45">
        <v>414</v>
      </c>
    </row>
    <row r="93" ht="23.25" customHeight="1" spans="1:5">
      <c r="A93" s="43"/>
      <c r="B93" s="43" t="s">
        <v>87</v>
      </c>
      <c r="C93" s="43"/>
      <c r="D93" s="46" t="s">
        <v>177</v>
      </c>
      <c r="E93" s="45"/>
    </row>
    <row r="94" ht="23.25" customHeight="1" spans="1:5">
      <c r="A94" s="43"/>
      <c r="B94" s="43"/>
      <c r="C94" s="43" t="s">
        <v>102</v>
      </c>
      <c r="D94" s="46" t="s">
        <v>178</v>
      </c>
      <c r="E94" s="45"/>
    </row>
    <row r="95" ht="23.25" customHeight="1" spans="1:5">
      <c r="A95" s="43"/>
      <c r="B95" s="43"/>
      <c r="C95" s="43" t="s">
        <v>114</v>
      </c>
      <c r="D95" s="46" t="s">
        <v>113</v>
      </c>
      <c r="E95" s="45"/>
    </row>
    <row r="96" ht="23.25" customHeight="1" spans="1:5">
      <c r="A96" s="43"/>
      <c r="B96" s="43" t="s">
        <v>89</v>
      </c>
      <c r="C96" s="43"/>
      <c r="D96" s="46" t="s">
        <v>179</v>
      </c>
      <c r="E96" s="45"/>
    </row>
    <row r="97" ht="23.25" customHeight="1" spans="1:5">
      <c r="A97" s="43"/>
      <c r="B97" s="43"/>
      <c r="C97" s="43" t="s">
        <v>114</v>
      </c>
      <c r="D97" s="46" t="s">
        <v>180</v>
      </c>
      <c r="E97" s="45"/>
    </row>
    <row r="98" ht="23.25" customHeight="1" spans="1:5">
      <c r="A98" s="43"/>
      <c r="B98" s="43"/>
      <c r="C98" s="43" t="s">
        <v>181</v>
      </c>
      <c r="D98" s="46" t="s">
        <v>182</v>
      </c>
      <c r="E98" s="45"/>
    </row>
    <row r="99" ht="23.25" customHeight="1" spans="1:5">
      <c r="A99" s="43"/>
      <c r="B99" s="43"/>
      <c r="C99" s="43" t="s">
        <v>100</v>
      </c>
      <c r="D99" s="46" t="s">
        <v>183</v>
      </c>
      <c r="E99" s="45"/>
    </row>
    <row r="100" ht="23.25" customHeight="1" spans="1:5">
      <c r="A100" s="43"/>
      <c r="B100" s="43" t="s">
        <v>96</v>
      </c>
      <c r="C100" s="43"/>
      <c r="D100" s="46" t="s">
        <v>184</v>
      </c>
      <c r="E100" s="45">
        <v>345</v>
      </c>
    </row>
    <row r="101" ht="23.25" customHeight="1" spans="1:5">
      <c r="A101" s="43"/>
      <c r="B101" s="43"/>
      <c r="C101" s="43" t="s">
        <v>87</v>
      </c>
      <c r="D101" s="46" t="s">
        <v>185</v>
      </c>
      <c r="E101" s="45">
        <v>25</v>
      </c>
    </row>
    <row r="102" ht="23.25" customHeight="1" spans="1:5">
      <c r="A102" s="43"/>
      <c r="B102" s="43"/>
      <c r="C102" s="43" t="s">
        <v>96</v>
      </c>
      <c r="D102" s="46" t="s">
        <v>186</v>
      </c>
      <c r="E102" s="45">
        <v>210</v>
      </c>
    </row>
    <row r="103" ht="33" customHeight="1" spans="1:5">
      <c r="A103" s="43"/>
      <c r="B103" s="43"/>
      <c r="C103" s="43" t="s">
        <v>98</v>
      </c>
      <c r="D103" s="46" t="s">
        <v>187</v>
      </c>
      <c r="E103" s="45">
        <v>110</v>
      </c>
    </row>
    <row r="104" ht="23.25" customHeight="1" spans="1:5">
      <c r="A104" s="43"/>
      <c r="B104" s="43" t="s">
        <v>188</v>
      </c>
      <c r="C104" s="43"/>
      <c r="D104" s="46" t="s">
        <v>189</v>
      </c>
      <c r="E104" s="45">
        <v>5</v>
      </c>
    </row>
    <row r="105" ht="23.25" customHeight="1" spans="1:5">
      <c r="A105" s="43"/>
      <c r="B105" s="43"/>
      <c r="C105" s="43" t="s">
        <v>100</v>
      </c>
      <c r="D105" s="46" t="s">
        <v>190</v>
      </c>
      <c r="E105" s="45">
        <v>5</v>
      </c>
    </row>
    <row r="106" ht="23.25" customHeight="1" spans="1:5">
      <c r="A106" s="43"/>
      <c r="B106" s="43" t="s">
        <v>100</v>
      </c>
      <c r="C106" s="43"/>
      <c r="D106" s="46" t="s">
        <v>191</v>
      </c>
      <c r="E106" s="45">
        <v>64</v>
      </c>
    </row>
    <row r="107" ht="23.25" customHeight="1" spans="1:5">
      <c r="A107" s="43"/>
      <c r="B107" s="43"/>
      <c r="C107" s="43" t="s">
        <v>100</v>
      </c>
      <c r="D107" s="46" t="s">
        <v>192</v>
      </c>
      <c r="E107" s="45">
        <v>64</v>
      </c>
    </row>
    <row r="108" ht="23.25" customHeight="1" spans="1:5">
      <c r="A108" s="43"/>
      <c r="B108" s="43" t="s">
        <v>114</v>
      </c>
      <c r="C108" s="43"/>
      <c r="D108" s="46" t="s">
        <v>193</v>
      </c>
      <c r="E108" s="45"/>
    </row>
    <row r="109" ht="23.25" customHeight="1" spans="1:5">
      <c r="A109" s="43"/>
      <c r="B109" s="43"/>
      <c r="C109" s="43" t="s">
        <v>92</v>
      </c>
      <c r="D109" s="46" t="s">
        <v>194</v>
      </c>
      <c r="E109" s="47"/>
    </row>
    <row r="110" ht="23.25" customHeight="1" spans="1:5">
      <c r="A110" s="43"/>
      <c r="B110" s="43"/>
      <c r="C110" s="43" t="s">
        <v>96</v>
      </c>
      <c r="D110" s="46" t="s">
        <v>195</v>
      </c>
      <c r="E110" s="47"/>
    </row>
    <row r="111" ht="23.25" customHeight="1" spans="1:5">
      <c r="A111" s="43"/>
      <c r="B111" s="43" t="s">
        <v>120</v>
      </c>
      <c r="C111" s="43"/>
      <c r="D111" s="46" t="s">
        <v>196</v>
      </c>
      <c r="E111" s="45"/>
    </row>
    <row r="112" ht="23.25" customHeight="1" spans="1:5">
      <c r="A112" s="43"/>
      <c r="B112" s="43"/>
      <c r="C112" s="43" t="s">
        <v>89</v>
      </c>
      <c r="D112" s="46" t="s">
        <v>197</v>
      </c>
      <c r="E112" s="47"/>
    </row>
    <row r="113" ht="23.25" customHeight="1" spans="1:5">
      <c r="A113" s="43"/>
      <c r="B113" s="43"/>
      <c r="C113" s="43" t="s">
        <v>100</v>
      </c>
      <c r="D113" s="46" t="s">
        <v>198</v>
      </c>
      <c r="E113" s="47"/>
    </row>
    <row r="114" ht="23.25" customHeight="1" spans="1:5">
      <c r="A114" s="43"/>
      <c r="B114" s="43">
        <v>11</v>
      </c>
      <c r="C114" s="43"/>
      <c r="D114" s="46" t="s">
        <v>199</v>
      </c>
      <c r="E114" s="45"/>
    </row>
    <row r="115" ht="23.25" customHeight="1" spans="1:5">
      <c r="A115" s="43"/>
      <c r="B115" s="43"/>
      <c r="C115" s="43" t="s">
        <v>107</v>
      </c>
      <c r="D115" s="46" t="s">
        <v>200</v>
      </c>
      <c r="E115" s="47"/>
    </row>
    <row r="116" ht="23.25" customHeight="1" spans="1:5">
      <c r="A116" s="43"/>
      <c r="B116" s="43" t="s">
        <v>201</v>
      </c>
      <c r="C116" s="43"/>
      <c r="D116" s="46" t="s">
        <v>202</v>
      </c>
      <c r="E116" s="45"/>
    </row>
    <row r="117" ht="23.25" customHeight="1" spans="1:5">
      <c r="A117" s="43"/>
      <c r="B117" s="43"/>
      <c r="C117" s="43" t="s">
        <v>87</v>
      </c>
      <c r="D117" s="46" t="s">
        <v>203</v>
      </c>
      <c r="E117" s="47"/>
    </row>
    <row r="118" ht="23.25" customHeight="1" spans="1:5">
      <c r="A118" s="43"/>
      <c r="B118" s="43" t="s">
        <v>204</v>
      </c>
      <c r="C118" s="43"/>
      <c r="D118" s="46" t="s">
        <v>205</v>
      </c>
      <c r="E118" s="45"/>
    </row>
    <row r="119" ht="23.25" customHeight="1" spans="1:5">
      <c r="A119" s="43"/>
      <c r="B119" s="43"/>
      <c r="C119" s="43" t="s">
        <v>89</v>
      </c>
      <c r="D119" s="46" t="s">
        <v>206</v>
      </c>
      <c r="E119" s="47"/>
    </row>
    <row r="120" ht="23.25" customHeight="1" spans="1:5">
      <c r="A120" s="43"/>
      <c r="B120" s="43">
        <v>25</v>
      </c>
      <c r="C120" s="43"/>
      <c r="D120" s="46" t="s">
        <v>207</v>
      </c>
      <c r="E120" s="45"/>
    </row>
    <row r="121" ht="23.25" customHeight="1" spans="1:5">
      <c r="A121" s="43"/>
      <c r="B121" s="43"/>
      <c r="C121" s="43" t="s">
        <v>89</v>
      </c>
      <c r="D121" s="46" t="s">
        <v>208</v>
      </c>
      <c r="E121" s="45"/>
    </row>
    <row r="122" ht="23.25" customHeight="1" spans="1:5">
      <c r="A122" s="43"/>
      <c r="B122" s="43" t="s">
        <v>126</v>
      </c>
      <c r="C122" s="43"/>
      <c r="D122" s="46" t="s">
        <v>209</v>
      </c>
      <c r="E122" s="45"/>
    </row>
    <row r="123" ht="23.25" customHeight="1" spans="1:5">
      <c r="A123" s="43"/>
      <c r="B123" s="43"/>
      <c r="C123" s="43" t="s">
        <v>89</v>
      </c>
      <c r="D123" s="46" t="s">
        <v>210</v>
      </c>
      <c r="E123" s="45"/>
    </row>
    <row r="124" ht="23.25" customHeight="1" spans="1:5">
      <c r="A124" s="43">
        <v>210</v>
      </c>
      <c r="B124" s="43"/>
      <c r="C124" s="43"/>
      <c r="D124" s="46" t="s">
        <v>211</v>
      </c>
      <c r="E124" s="45">
        <v>360</v>
      </c>
    </row>
    <row r="125" ht="23.25" customHeight="1" spans="1:5">
      <c r="A125" s="43"/>
      <c r="B125" s="43" t="s">
        <v>87</v>
      </c>
      <c r="C125" s="43"/>
      <c r="D125" s="46" t="s">
        <v>212</v>
      </c>
      <c r="E125" s="45"/>
    </row>
    <row r="126" ht="23.25" customHeight="1" spans="1:5">
      <c r="A126" s="43"/>
      <c r="B126" s="43"/>
      <c r="C126" s="43" t="s">
        <v>89</v>
      </c>
      <c r="D126" s="46" t="s">
        <v>90</v>
      </c>
      <c r="E126" s="45"/>
    </row>
    <row r="127" ht="23.25" customHeight="1" spans="1:5">
      <c r="A127" s="43"/>
      <c r="B127" s="43" t="s">
        <v>92</v>
      </c>
      <c r="C127" s="43"/>
      <c r="D127" s="46" t="s">
        <v>213</v>
      </c>
      <c r="E127" s="45"/>
    </row>
    <row r="128" ht="23.25" customHeight="1" spans="1:5">
      <c r="A128" s="43"/>
      <c r="B128" s="43"/>
      <c r="C128" s="43" t="s">
        <v>89</v>
      </c>
      <c r="D128" s="46" t="s">
        <v>214</v>
      </c>
      <c r="E128" s="45"/>
    </row>
    <row r="129" ht="23.25" customHeight="1" spans="1:5">
      <c r="A129" s="43"/>
      <c r="B129" s="43" t="s">
        <v>107</v>
      </c>
      <c r="C129" s="43"/>
      <c r="D129" s="46" t="s">
        <v>215</v>
      </c>
      <c r="E129" s="45"/>
    </row>
    <row r="130" ht="23.25" customHeight="1" spans="1:5">
      <c r="A130" s="43"/>
      <c r="B130" s="43"/>
      <c r="C130" s="43" t="s">
        <v>216</v>
      </c>
      <c r="D130" s="46" t="s">
        <v>217</v>
      </c>
      <c r="E130" s="47"/>
    </row>
    <row r="131" ht="23.25" customHeight="1" spans="1:5">
      <c r="A131" s="43"/>
      <c r="B131" s="43"/>
      <c r="C131" s="43" t="s">
        <v>100</v>
      </c>
      <c r="D131" s="46" t="s">
        <v>218</v>
      </c>
      <c r="E131" s="47"/>
    </row>
    <row r="132" ht="23.25" customHeight="1" spans="1:5">
      <c r="A132" s="43"/>
      <c r="B132" s="43" t="s">
        <v>219</v>
      </c>
      <c r="C132" s="43"/>
      <c r="D132" s="46" t="s">
        <v>220</v>
      </c>
      <c r="E132" s="45">
        <v>360</v>
      </c>
    </row>
    <row r="133" ht="23.25" customHeight="1" spans="1:5">
      <c r="A133" s="43"/>
      <c r="B133" s="43"/>
      <c r="C133" s="43" t="s">
        <v>87</v>
      </c>
      <c r="D133" s="46" t="s">
        <v>221</v>
      </c>
      <c r="E133" s="47">
        <v>360</v>
      </c>
    </row>
    <row r="134" s="26" customFormat="1" ht="23.25" customHeight="1" spans="1:5">
      <c r="A134" s="43"/>
      <c r="B134" s="43"/>
      <c r="C134" s="43" t="s">
        <v>92</v>
      </c>
      <c r="D134" s="46" t="s">
        <v>222</v>
      </c>
      <c r="E134" s="47"/>
    </row>
    <row r="135" ht="23.25" customHeight="1" spans="1:5">
      <c r="A135" s="43">
        <v>211</v>
      </c>
      <c r="B135" s="43"/>
      <c r="C135" s="43"/>
      <c r="D135" s="46" t="s">
        <v>223</v>
      </c>
      <c r="E135" s="45">
        <v>5659</v>
      </c>
    </row>
    <row r="136" ht="23.25" customHeight="1" spans="1:5">
      <c r="A136" s="43"/>
      <c r="B136" s="43" t="s">
        <v>87</v>
      </c>
      <c r="C136" s="43"/>
      <c r="D136" s="46" t="s">
        <v>224</v>
      </c>
      <c r="E136" s="45"/>
    </row>
    <row r="137" ht="23.25" customHeight="1" spans="1:5">
      <c r="A137" s="43"/>
      <c r="B137" s="43"/>
      <c r="C137" s="43" t="s">
        <v>102</v>
      </c>
      <c r="D137" s="46" t="s">
        <v>225</v>
      </c>
      <c r="E137" s="45"/>
    </row>
    <row r="138" ht="23.25" customHeight="1" spans="1:5">
      <c r="A138" s="43"/>
      <c r="B138" s="43" t="s">
        <v>89</v>
      </c>
      <c r="C138" s="43"/>
      <c r="D138" s="46" t="s">
        <v>226</v>
      </c>
      <c r="E138" s="45"/>
    </row>
    <row r="139" ht="23.25" customHeight="1" spans="1:5">
      <c r="A139" s="43"/>
      <c r="B139" s="43"/>
      <c r="C139" s="43" t="s">
        <v>100</v>
      </c>
      <c r="D139" s="46" t="s">
        <v>227</v>
      </c>
      <c r="E139" s="45"/>
    </row>
    <row r="140" ht="23.25" customHeight="1" spans="1:5">
      <c r="A140" s="43"/>
      <c r="B140" s="43" t="s">
        <v>92</v>
      </c>
      <c r="C140" s="43"/>
      <c r="D140" s="46" t="s">
        <v>228</v>
      </c>
      <c r="E140" s="45">
        <v>5659</v>
      </c>
    </row>
    <row r="141" ht="23.25" customHeight="1" spans="1:5">
      <c r="A141" s="43"/>
      <c r="B141" s="43"/>
      <c r="C141" s="43" t="s">
        <v>89</v>
      </c>
      <c r="D141" s="46" t="s">
        <v>229</v>
      </c>
      <c r="E141" s="45">
        <v>5243</v>
      </c>
    </row>
    <row r="142" ht="23.25" customHeight="1" spans="1:5">
      <c r="A142" s="43"/>
      <c r="B142" s="43"/>
      <c r="C142" s="43" t="s">
        <v>107</v>
      </c>
      <c r="D142" s="46" t="s">
        <v>230</v>
      </c>
      <c r="E142" s="45">
        <v>417</v>
      </c>
    </row>
    <row r="143" ht="23.25" customHeight="1" spans="1:5">
      <c r="A143" s="43"/>
      <c r="B143" s="43"/>
      <c r="C143" s="43" t="s">
        <v>100</v>
      </c>
      <c r="D143" s="46" t="s">
        <v>231</v>
      </c>
      <c r="E143" s="45"/>
    </row>
    <row r="144" s="26" customFormat="1" ht="23.25" customHeight="1" spans="1:5">
      <c r="A144" s="43"/>
      <c r="B144" s="43" t="s">
        <v>219</v>
      </c>
      <c r="C144" s="43"/>
      <c r="D144" s="46" t="s">
        <v>232</v>
      </c>
      <c r="E144" s="45"/>
    </row>
    <row r="145" s="26" customFormat="1" ht="23.25" customHeight="1" spans="1:5">
      <c r="A145" s="43"/>
      <c r="B145" s="43"/>
      <c r="C145" s="43" t="s">
        <v>87</v>
      </c>
      <c r="D145" s="46" t="s">
        <v>233</v>
      </c>
      <c r="E145" s="45"/>
    </row>
    <row r="146" ht="23.25" customHeight="1" spans="1:5">
      <c r="A146" s="43">
        <v>212</v>
      </c>
      <c r="B146" s="43"/>
      <c r="C146" s="43"/>
      <c r="D146" s="46" t="s">
        <v>234</v>
      </c>
      <c r="E146" s="45">
        <v>7721</v>
      </c>
    </row>
    <row r="147" ht="23.25" customHeight="1" spans="1:5">
      <c r="A147" s="43"/>
      <c r="B147" s="43" t="s">
        <v>87</v>
      </c>
      <c r="C147" s="43"/>
      <c r="D147" s="46" t="s">
        <v>235</v>
      </c>
      <c r="E147" s="45">
        <v>382</v>
      </c>
    </row>
    <row r="148" ht="23.25" customHeight="1" spans="1:5">
      <c r="A148" s="43"/>
      <c r="B148" s="43"/>
      <c r="C148" s="43" t="s">
        <v>87</v>
      </c>
      <c r="D148" s="46" t="s">
        <v>94</v>
      </c>
      <c r="E148" s="45">
        <v>23</v>
      </c>
    </row>
    <row r="149" ht="23.25" customHeight="1" spans="1:5">
      <c r="A149" s="43"/>
      <c r="B149" s="43"/>
      <c r="C149" s="43" t="s">
        <v>102</v>
      </c>
      <c r="D149" s="46" t="s">
        <v>236</v>
      </c>
      <c r="E149" s="45">
        <v>55</v>
      </c>
    </row>
    <row r="150" ht="23.25" customHeight="1" spans="1:5">
      <c r="A150" s="43"/>
      <c r="B150" s="43"/>
      <c r="C150" s="43">
        <v>99</v>
      </c>
      <c r="D150" s="46" t="s">
        <v>237</v>
      </c>
      <c r="E150" s="45">
        <v>305</v>
      </c>
    </row>
    <row r="151" ht="23.25" customHeight="1" spans="1:5">
      <c r="A151" s="43"/>
      <c r="B151" s="43" t="s">
        <v>92</v>
      </c>
      <c r="C151" s="43"/>
      <c r="D151" s="46" t="s">
        <v>238</v>
      </c>
      <c r="E151" s="45">
        <f>E152+E153</f>
        <v>6050</v>
      </c>
    </row>
    <row r="152" ht="23.25" customHeight="1" spans="1:5">
      <c r="A152" s="43"/>
      <c r="B152" s="43"/>
      <c r="C152" s="43" t="s">
        <v>92</v>
      </c>
      <c r="D152" s="46" t="s">
        <v>239</v>
      </c>
      <c r="E152" s="47">
        <v>2354</v>
      </c>
    </row>
    <row r="153" ht="23.25" customHeight="1" spans="1:5">
      <c r="A153" s="43"/>
      <c r="B153" s="43"/>
      <c r="C153" s="43">
        <v>99</v>
      </c>
      <c r="D153" s="46" t="s">
        <v>240</v>
      </c>
      <c r="E153" s="45">
        <v>3696</v>
      </c>
    </row>
    <row r="154" ht="23.25" customHeight="1" spans="1:5">
      <c r="A154" s="43"/>
      <c r="B154" s="43" t="s">
        <v>96</v>
      </c>
      <c r="C154" s="43"/>
      <c r="D154" s="46" t="s">
        <v>241</v>
      </c>
      <c r="E154" s="45">
        <f>E155</f>
        <v>530</v>
      </c>
    </row>
    <row r="155" ht="23.25" customHeight="1" spans="1:5">
      <c r="A155" s="43"/>
      <c r="B155" s="43"/>
      <c r="C155" s="43" t="s">
        <v>87</v>
      </c>
      <c r="D155" s="46" t="s">
        <v>242</v>
      </c>
      <c r="E155" s="45">
        <v>530</v>
      </c>
    </row>
    <row r="156" ht="23.25" customHeight="1" spans="1:5">
      <c r="A156" s="43"/>
      <c r="B156" s="43" t="s">
        <v>100</v>
      </c>
      <c r="C156" s="43"/>
      <c r="D156" s="46" t="s">
        <v>235</v>
      </c>
      <c r="E156" s="45">
        <f>E157</f>
        <v>760</v>
      </c>
    </row>
    <row r="157" ht="23.25" customHeight="1" spans="1:5">
      <c r="A157" s="43"/>
      <c r="B157" s="43"/>
      <c r="C157" s="43" t="s">
        <v>100</v>
      </c>
      <c r="D157" s="46" t="s">
        <v>237</v>
      </c>
      <c r="E157" s="45">
        <v>760</v>
      </c>
    </row>
    <row r="158" ht="23.25" customHeight="1" spans="1:5">
      <c r="A158" s="43">
        <v>213</v>
      </c>
      <c r="B158" s="43"/>
      <c r="C158" s="43"/>
      <c r="D158" s="46" t="s">
        <v>243</v>
      </c>
      <c r="E158" s="45">
        <f>E159+E165+E170</f>
        <v>1210</v>
      </c>
    </row>
    <row r="159" ht="23.25" customHeight="1" spans="1:5">
      <c r="A159" s="43"/>
      <c r="B159" s="43" t="s">
        <v>87</v>
      </c>
      <c r="C159" s="43"/>
      <c r="D159" s="46" t="s">
        <v>244</v>
      </c>
      <c r="E159" s="45">
        <f>E160+E161</f>
        <v>1167</v>
      </c>
    </row>
    <row r="160" ht="23.25" customHeight="1" spans="1:5">
      <c r="A160" s="43"/>
      <c r="B160" s="43"/>
      <c r="C160" s="43" t="s">
        <v>114</v>
      </c>
      <c r="D160" s="46" t="s">
        <v>245</v>
      </c>
      <c r="E160" s="45">
        <v>22</v>
      </c>
    </row>
    <row r="161" ht="23.25" customHeight="1" spans="1:5">
      <c r="A161" s="43"/>
      <c r="B161" s="43"/>
      <c r="C161" s="43" t="s">
        <v>246</v>
      </c>
      <c r="D161" s="46" t="s">
        <v>247</v>
      </c>
      <c r="E161" s="45">
        <v>1145</v>
      </c>
    </row>
    <row r="162" ht="23.25" customHeight="1" spans="1:5">
      <c r="A162" s="43"/>
      <c r="B162" s="43"/>
      <c r="C162" s="43" t="s">
        <v>126</v>
      </c>
      <c r="D162" s="46" t="s">
        <v>248</v>
      </c>
      <c r="E162" s="45"/>
    </row>
    <row r="163" ht="23.25" customHeight="1" spans="1:5">
      <c r="A163" s="43"/>
      <c r="B163" s="43"/>
      <c r="C163" s="43" t="s">
        <v>249</v>
      </c>
      <c r="D163" s="46" t="s">
        <v>250</v>
      </c>
      <c r="E163" s="45"/>
    </row>
    <row r="164" ht="23.25" customHeight="1" spans="1:5">
      <c r="A164" s="43"/>
      <c r="B164" s="43"/>
      <c r="C164" s="43" t="s">
        <v>100</v>
      </c>
      <c r="D164" s="46" t="s">
        <v>251</v>
      </c>
      <c r="E164" s="45"/>
    </row>
    <row r="165" ht="23.25" customHeight="1" spans="1:5">
      <c r="A165" s="43"/>
      <c r="B165" s="43" t="s">
        <v>89</v>
      </c>
      <c r="C165" s="43"/>
      <c r="D165" s="46" t="s">
        <v>252</v>
      </c>
      <c r="E165" s="45"/>
    </row>
    <row r="166" ht="23.25" customHeight="1" spans="1:5">
      <c r="A166" s="43"/>
      <c r="B166" s="43"/>
      <c r="C166" s="43" t="s">
        <v>140</v>
      </c>
      <c r="D166" s="46" t="s">
        <v>253</v>
      </c>
      <c r="E166" s="45"/>
    </row>
    <row r="167" ht="23.25" customHeight="1" spans="1:5">
      <c r="A167" s="43"/>
      <c r="B167" s="43" t="s">
        <v>92</v>
      </c>
      <c r="C167" s="43"/>
      <c r="D167" s="46" t="s">
        <v>254</v>
      </c>
      <c r="E167" s="45"/>
    </row>
    <row r="168" ht="23.25" customHeight="1" spans="1:5">
      <c r="A168" s="43"/>
      <c r="B168" s="43"/>
      <c r="C168" s="43" t="s">
        <v>255</v>
      </c>
      <c r="D168" s="46" t="s">
        <v>256</v>
      </c>
      <c r="E168" s="45"/>
    </row>
    <row r="169" ht="23.25" customHeight="1" spans="1:5">
      <c r="A169" s="43"/>
      <c r="B169" s="43"/>
      <c r="C169" s="43" t="s">
        <v>100</v>
      </c>
      <c r="D169" s="46" t="s">
        <v>257</v>
      </c>
      <c r="E169" s="45"/>
    </row>
    <row r="170" ht="23.25" customHeight="1" spans="1:5">
      <c r="A170" s="43"/>
      <c r="B170" s="43" t="s">
        <v>96</v>
      </c>
      <c r="C170" s="43"/>
      <c r="D170" s="46" t="s">
        <v>258</v>
      </c>
      <c r="E170" s="45">
        <f>E171+E172+E173</f>
        <v>43</v>
      </c>
    </row>
    <row r="171" ht="23.25" customHeight="1" spans="1:5">
      <c r="A171" s="43"/>
      <c r="B171" s="43"/>
      <c r="C171" s="43" t="s">
        <v>102</v>
      </c>
      <c r="D171" s="46" t="s">
        <v>259</v>
      </c>
      <c r="E171" s="45">
        <v>15</v>
      </c>
    </row>
    <row r="172" ht="23.25" customHeight="1" spans="1:5">
      <c r="A172" s="43"/>
      <c r="B172" s="43"/>
      <c r="C172" s="43" t="s">
        <v>96</v>
      </c>
      <c r="D172" s="46" t="s">
        <v>260</v>
      </c>
      <c r="E172" s="45">
        <v>5</v>
      </c>
    </row>
    <row r="173" ht="23.25" customHeight="1" spans="1:5">
      <c r="A173" s="43"/>
      <c r="B173" s="43"/>
      <c r="C173" s="43" t="s">
        <v>100</v>
      </c>
      <c r="D173" s="46" t="s">
        <v>261</v>
      </c>
      <c r="E173" s="45">
        <v>23</v>
      </c>
    </row>
    <row r="174" ht="23.25" customHeight="1" spans="1:5">
      <c r="A174" s="43"/>
      <c r="B174" s="43" t="s">
        <v>107</v>
      </c>
      <c r="C174" s="43"/>
      <c r="D174" s="46" t="s">
        <v>262</v>
      </c>
      <c r="E174" s="45"/>
    </row>
    <row r="175" ht="23.25" customHeight="1" spans="1:5">
      <c r="A175" s="43"/>
      <c r="B175" s="43"/>
      <c r="C175" s="43" t="s">
        <v>96</v>
      </c>
      <c r="D175" s="46" t="s">
        <v>263</v>
      </c>
      <c r="E175" s="45"/>
    </row>
    <row r="176" ht="23.25" customHeight="1" spans="1:5">
      <c r="A176" s="43"/>
      <c r="B176" s="43" t="s">
        <v>100</v>
      </c>
      <c r="C176" s="43"/>
      <c r="D176" s="46" t="s">
        <v>264</v>
      </c>
      <c r="E176" s="45"/>
    </row>
    <row r="177" ht="23.25" customHeight="1" spans="1:5">
      <c r="A177" s="43"/>
      <c r="B177" s="43"/>
      <c r="C177" s="43" t="s">
        <v>100</v>
      </c>
      <c r="D177" s="46" t="s">
        <v>265</v>
      </c>
      <c r="E177" s="45"/>
    </row>
    <row r="178" ht="23.25" customHeight="1" spans="1:5">
      <c r="A178" s="43">
        <v>215</v>
      </c>
      <c r="B178" s="43"/>
      <c r="C178" s="43"/>
      <c r="D178" s="46" t="s">
        <v>266</v>
      </c>
      <c r="E178" s="45">
        <f>E179</f>
        <v>2018</v>
      </c>
    </row>
    <row r="179" ht="23.25" customHeight="1" spans="1:5">
      <c r="A179" s="43"/>
      <c r="B179" s="43" t="s">
        <v>114</v>
      </c>
      <c r="C179" s="43"/>
      <c r="D179" s="46" t="s">
        <v>267</v>
      </c>
      <c r="E179" s="45">
        <f>E180+E181+E183</f>
        <v>2018</v>
      </c>
    </row>
    <row r="180" ht="23.25" customHeight="1" spans="1:5">
      <c r="A180" s="43"/>
      <c r="B180" s="43"/>
      <c r="C180" s="43" t="s">
        <v>87</v>
      </c>
      <c r="D180" s="46" t="s">
        <v>94</v>
      </c>
      <c r="E180" s="47">
        <v>5</v>
      </c>
    </row>
    <row r="181" ht="23.25" customHeight="1" spans="1:5">
      <c r="A181" s="43"/>
      <c r="B181" s="43"/>
      <c r="C181" s="43" t="s">
        <v>89</v>
      </c>
      <c r="D181" s="46" t="s">
        <v>90</v>
      </c>
      <c r="E181" s="47">
        <v>10</v>
      </c>
    </row>
    <row r="182" ht="23.25" customHeight="1" spans="1:5">
      <c r="A182" s="43"/>
      <c r="B182" s="43"/>
      <c r="C182" s="43" t="s">
        <v>96</v>
      </c>
      <c r="D182" s="46" t="s">
        <v>268</v>
      </c>
      <c r="E182" s="47"/>
    </row>
    <row r="183" ht="29" customHeight="1" spans="1:5">
      <c r="A183" s="43"/>
      <c r="B183" s="43"/>
      <c r="C183" s="43" t="s">
        <v>100</v>
      </c>
      <c r="D183" s="46" t="s">
        <v>269</v>
      </c>
      <c r="E183" s="45">
        <v>2003</v>
      </c>
    </row>
    <row r="184" ht="23.25" customHeight="1" spans="1:5">
      <c r="A184" s="43"/>
      <c r="B184" s="43" t="s">
        <v>100</v>
      </c>
      <c r="C184" s="43"/>
      <c r="D184" s="46" t="s">
        <v>270</v>
      </c>
      <c r="E184" s="45"/>
    </row>
    <row r="185" ht="23.25" customHeight="1" spans="1:5">
      <c r="A185" s="48"/>
      <c r="B185" s="48"/>
      <c r="C185" s="49" t="s">
        <v>100</v>
      </c>
      <c r="D185" s="46" t="s">
        <v>271</v>
      </c>
      <c r="E185" s="45"/>
    </row>
    <row r="186" ht="23.25" customHeight="1" spans="1:5">
      <c r="A186" s="43" t="s">
        <v>272</v>
      </c>
      <c r="B186" s="43"/>
      <c r="C186" s="43"/>
      <c r="D186" s="46" t="s">
        <v>273</v>
      </c>
      <c r="E186" s="45"/>
    </row>
    <row r="187" ht="23.25" customHeight="1" spans="1:5">
      <c r="A187" s="50"/>
      <c r="B187" s="51" t="s">
        <v>89</v>
      </c>
      <c r="C187" s="51"/>
      <c r="D187" s="46" t="s">
        <v>274</v>
      </c>
      <c r="E187" s="45"/>
    </row>
    <row r="188" ht="23.25" customHeight="1" spans="1:5">
      <c r="A188" s="50"/>
      <c r="B188" s="50"/>
      <c r="C188" s="51" t="s">
        <v>100</v>
      </c>
      <c r="D188" s="46" t="s">
        <v>275</v>
      </c>
      <c r="E188" s="45"/>
    </row>
    <row r="189" s="26" customFormat="1" ht="23.25" customHeight="1" spans="1:5">
      <c r="A189" s="50"/>
      <c r="B189" s="51" t="s">
        <v>92</v>
      </c>
      <c r="C189" s="51"/>
      <c r="D189" s="46" t="s">
        <v>276</v>
      </c>
      <c r="E189" s="45"/>
    </row>
    <row r="190" s="26" customFormat="1" ht="23.25" customHeight="1" spans="1:5">
      <c r="A190" s="50"/>
      <c r="B190" s="50"/>
      <c r="C190" s="51">
        <v>99</v>
      </c>
      <c r="D190" s="46" t="s">
        <v>277</v>
      </c>
      <c r="E190" s="45"/>
    </row>
    <row r="191" ht="23.25" customHeight="1" spans="1:5">
      <c r="A191" s="43">
        <v>220</v>
      </c>
      <c r="B191" s="43"/>
      <c r="C191" s="43"/>
      <c r="D191" s="46" t="s">
        <v>278</v>
      </c>
      <c r="E191" s="45"/>
    </row>
    <row r="192" ht="23.25" customHeight="1" spans="1:5">
      <c r="A192" s="43"/>
      <c r="B192" s="43" t="s">
        <v>87</v>
      </c>
      <c r="C192" s="43"/>
      <c r="D192" s="46" t="s">
        <v>279</v>
      </c>
      <c r="E192" s="45"/>
    </row>
    <row r="193" ht="23.25" customHeight="1" spans="1:5">
      <c r="A193" s="43"/>
      <c r="B193" s="43"/>
      <c r="C193" s="43" t="s">
        <v>102</v>
      </c>
      <c r="D193" s="46" t="s">
        <v>280</v>
      </c>
      <c r="E193" s="45"/>
    </row>
    <row r="194" ht="23.25" customHeight="1" spans="1:5">
      <c r="A194" s="43"/>
      <c r="B194" s="43"/>
      <c r="C194" s="43" t="s">
        <v>98</v>
      </c>
      <c r="D194" s="46" t="s">
        <v>281</v>
      </c>
      <c r="E194" s="45"/>
    </row>
    <row r="195" s="26" customFormat="1" ht="23.25" customHeight="1" spans="1:5">
      <c r="A195" s="43"/>
      <c r="B195" s="43" t="s">
        <v>96</v>
      </c>
      <c r="C195" s="43"/>
      <c r="D195" s="46" t="s">
        <v>282</v>
      </c>
      <c r="E195" s="45"/>
    </row>
    <row r="196" s="26" customFormat="1" ht="23.25" customHeight="1" spans="1:5">
      <c r="A196" s="43"/>
      <c r="B196" s="43"/>
      <c r="C196" s="43" t="s">
        <v>181</v>
      </c>
      <c r="D196" s="46" t="s">
        <v>283</v>
      </c>
      <c r="E196" s="45"/>
    </row>
    <row r="197" ht="23.25" customHeight="1" spans="1:5">
      <c r="A197" s="43">
        <v>221</v>
      </c>
      <c r="B197" s="43"/>
      <c r="C197" s="43"/>
      <c r="D197" s="46" t="s">
        <v>284</v>
      </c>
      <c r="E197" s="45">
        <f>E198+E201+E203</f>
        <v>230</v>
      </c>
    </row>
    <row r="198" ht="23.25" customHeight="1" spans="1:5">
      <c r="A198" s="43"/>
      <c r="B198" s="43" t="s">
        <v>87</v>
      </c>
      <c r="C198" s="43"/>
      <c r="D198" s="46" t="s">
        <v>285</v>
      </c>
      <c r="E198" s="45"/>
    </row>
    <row r="199" ht="23.25" customHeight="1" spans="1:5">
      <c r="A199" s="43"/>
      <c r="B199" s="43"/>
      <c r="C199" s="43" t="s">
        <v>92</v>
      </c>
      <c r="D199" s="46" t="s">
        <v>286</v>
      </c>
      <c r="E199" s="45"/>
    </row>
    <row r="200" ht="23.25" customHeight="1" spans="1:5">
      <c r="A200" s="43"/>
      <c r="B200" s="43"/>
      <c r="C200" s="43" t="s">
        <v>100</v>
      </c>
      <c r="D200" s="46" t="s">
        <v>287</v>
      </c>
      <c r="E200" s="45"/>
    </row>
    <row r="201" ht="23.25" customHeight="1" spans="1:5">
      <c r="A201" s="43"/>
      <c r="B201" s="43" t="s">
        <v>89</v>
      </c>
      <c r="C201" s="43"/>
      <c r="D201" s="46" t="s">
        <v>288</v>
      </c>
      <c r="E201" s="45">
        <f>E202</f>
        <v>230</v>
      </c>
    </row>
    <row r="202" ht="23.25" customHeight="1" spans="1:5">
      <c r="A202" s="43"/>
      <c r="B202" s="43"/>
      <c r="C202" s="43" t="s">
        <v>87</v>
      </c>
      <c r="D202" s="46" t="s">
        <v>289</v>
      </c>
      <c r="E202" s="45">
        <v>230</v>
      </c>
    </row>
    <row r="203" ht="23.25" customHeight="1" spans="1:5">
      <c r="A203" s="43"/>
      <c r="B203" s="43" t="s">
        <v>92</v>
      </c>
      <c r="C203" s="43"/>
      <c r="D203" s="46" t="s">
        <v>290</v>
      </c>
      <c r="E203" s="45"/>
    </row>
    <row r="204" ht="23.25" customHeight="1" spans="1:5">
      <c r="A204" s="43"/>
      <c r="B204" s="43"/>
      <c r="C204" s="43" t="s">
        <v>100</v>
      </c>
      <c r="D204" s="46" t="s">
        <v>291</v>
      </c>
      <c r="E204" s="45"/>
    </row>
    <row r="205" ht="23.25" customHeight="1" spans="1:5">
      <c r="A205" s="52">
        <v>222</v>
      </c>
      <c r="B205" s="43"/>
      <c r="C205" s="43"/>
      <c r="D205" s="46" t="s">
        <v>292</v>
      </c>
      <c r="E205" s="45"/>
    </row>
    <row r="206" ht="23.25" customHeight="1" spans="1:5">
      <c r="A206" s="43"/>
      <c r="B206" s="43" t="s">
        <v>96</v>
      </c>
      <c r="C206" s="43"/>
      <c r="D206" s="46" t="s">
        <v>293</v>
      </c>
      <c r="E206" s="45"/>
    </row>
    <row r="207" ht="23.25" customHeight="1" spans="1:5">
      <c r="A207" s="43"/>
      <c r="B207" s="43"/>
      <c r="C207" s="43" t="s">
        <v>219</v>
      </c>
      <c r="D207" s="46" t="s">
        <v>294</v>
      </c>
      <c r="E207" s="45"/>
    </row>
    <row r="208" ht="23.25" customHeight="1" spans="1:5">
      <c r="A208" s="43" t="s">
        <v>295</v>
      </c>
      <c r="B208" s="43"/>
      <c r="C208" s="43"/>
      <c r="D208" s="46" t="s">
        <v>296</v>
      </c>
      <c r="E208" s="45">
        <f>E209+E215+E222</f>
        <v>2644</v>
      </c>
    </row>
    <row r="209" ht="23.25" customHeight="1" spans="1:5">
      <c r="A209" s="43"/>
      <c r="B209" s="43" t="s">
        <v>87</v>
      </c>
      <c r="C209" s="43"/>
      <c r="D209" s="46" t="s">
        <v>297</v>
      </c>
      <c r="E209" s="45">
        <f>E210+E211+E212+E213+E214</f>
        <v>431</v>
      </c>
    </row>
    <row r="210" ht="23.25" customHeight="1" spans="1:5">
      <c r="A210" s="43"/>
      <c r="B210" s="43"/>
      <c r="C210" s="43" t="s">
        <v>92</v>
      </c>
      <c r="D210" s="46" t="s">
        <v>95</v>
      </c>
      <c r="E210" s="45">
        <v>20</v>
      </c>
    </row>
    <row r="211" ht="23.25" customHeight="1" spans="1:5">
      <c r="A211" s="43"/>
      <c r="B211" s="43"/>
      <c r="C211" s="43" t="s">
        <v>102</v>
      </c>
      <c r="D211" s="46" t="s">
        <v>298</v>
      </c>
      <c r="E211" s="45">
        <v>20</v>
      </c>
    </row>
    <row r="212" ht="23.25" customHeight="1" spans="1:5">
      <c r="A212" s="43"/>
      <c r="B212" s="43"/>
      <c r="C212" s="43" t="s">
        <v>98</v>
      </c>
      <c r="D212" s="46" t="s">
        <v>299</v>
      </c>
      <c r="E212" s="45">
        <v>42</v>
      </c>
    </row>
    <row r="213" ht="23.25" customHeight="1" spans="1:5">
      <c r="A213" s="43"/>
      <c r="B213" s="43"/>
      <c r="C213" s="43" t="s">
        <v>181</v>
      </c>
      <c r="D213" s="46" t="s">
        <v>300</v>
      </c>
      <c r="E213" s="45">
        <v>298</v>
      </c>
    </row>
    <row r="214" ht="23.25" customHeight="1" spans="1:5">
      <c r="A214" s="43"/>
      <c r="B214" s="43"/>
      <c r="C214" s="43" t="s">
        <v>100</v>
      </c>
      <c r="D214" s="46" t="s">
        <v>301</v>
      </c>
      <c r="E214" s="45">
        <v>51</v>
      </c>
    </row>
    <row r="215" ht="23.25" customHeight="1" spans="1:5">
      <c r="A215" s="43"/>
      <c r="B215" s="43" t="s">
        <v>89</v>
      </c>
      <c r="C215" s="43"/>
      <c r="D215" s="46" t="s">
        <v>302</v>
      </c>
      <c r="E215" s="45">
        <f>E216+E217+E218</f>
        <v>904</v>
      </c>
    </row>
    <row r="216" ht="23.25" customHeight="1" spans="1:5">
      <c r="A216" s="43"/>
      <c r="B216" s="43"/>
      <c r="C216" s="43" t="s">
        <v>87</v>
      </c>
      <c r="D216" s="46" t="s">
        <v>94</v>
      </c>
      <c r="E216" s="45">
        <v>539</v>
      </c>
    </row>
    <row r="217" ht="23.25" customHeight="1" spans="1:5">
      <c r="A217" s="43"/>
      <c r="B217" s="43"/>
      <c r="C217" s="43" t="s">
        <v>102</v>
      </c>
      <c r="D217" s="46" t="s">
        <v>303</v>
      </c>
      <c r="E217" s="45">
        <v>352</v>
      </c>
    </row>
    <row r="218" ht="23.25" customHeight="1" spans="1:5">
      <c r="A218" s="43"/>
      <c r="B218" s="43"/>
      <c r="C218" s="43" t="s">
        <v>100</v>
      </c>
      <c r="D218" s="46" t="s">
        <v>304</v>
      </c>
      <c r="E218" s="45">
        <v>13</v>
      </c>
    </row>
    <row r="219" ht="23.25" customHeight="1" spans="1:5">
      <c r="A219" s="43"/>
      <c r="B219" s="43" t="s">
        <v>98</v>
      </c>
      <c r="C219" s="43"/>
      <c r="D219" s="46" t="s">
        <v>305</v>
      </c>
      <c r="E219" s="45"/>
    </row>
    <row r="220" ht="23.25" customHeight="1" spans="1:5">
      <c r="A220" s="43"/>
      <c r="B220" s="43"/>
      <c r="C220" s="43" t="s">
        <v>87</v>
      </c>
      <c r="D220" s="46" t="s">
        <v>306</v>
      </c>
      <c r="E220" s="45"/>
    </row>
    <row r="221" ht="23.25" customHeight="1" spans="1:5">
      <c r="A221" s="43"/>
      <c r="B221" s="43"/>
      <c r="C221" s="43" t="s">
        <v>100</v>
      </c>
      <c r="D221" s="46" t="s">
        <v>307</v>
      </c>
      <c r="E221" s="45"/>
    </row>
    <row r="222" ht="23.25" customHeight="1" spans="1:5">
      <c r="A222" s="43"/>
      <c r="B222" s="43" t="s">
        <v>100</v>
      </c>
      <c r="C222" s="43"/>
      <c r="D222" s="46" t="s">
        <v>308</v>
      </c>
      <c r="E222" s="45">
        <f>E223</f>
        <v>1309</v>
      </c>
    </row>
    <row r="223" ht="23.25" customHeight="1" spans="1:5">
      <c r="A223" s="43"/>
      <c r="B223" s="43"/>
      <c r="C223" s="43" t="s">
        <v>100</v>
      </c>
      <c r="D223" s="46" t="s">
        <v>309</v>
      </c>
      <c r="E223" s="45">
        <v>1309</v>
      </c>
    </row>
    <row r="224" ht="23.25" customHeight="1" spans="1:5">
      <c r="A224" s="43" t="s">
        <v>310</v>
      </c>
      <c r="B224" s="43"/>
      <c r="C224" s="43"/>
      <c r="D224" s="46" t="s">
        <v>311</v>
      </c>
      <c r="E224" s="45">
        <v>900</v>
      </c>
    </row>
    <row r="225" ht="23.25" customHeight="1" spans="1:5">
      <c r="A225" s="43">
        <v>229</v>
      </c>
      <c r="B225" s="43"/>
      <c r="C225" s="43"/>
      <c r="D225" s="46" t="s">
        <v>312</v>
      </c>
      <c r="E225" s="45">
        <f>E226</f>
        <v>30</v>
      </c>
    </row>
    <row r="226" ht="23.25" customHeight="1" spans="1:5">
      <c r="A226" s="43"/>
      <c r="B226" s="43" t="s">
        <v>100</v>
      </c>
      <c r="C226" s="43"/>
      <c r="D226" s="46" t="s">
        <v>313</v>
      </c>
      <c r="E226" s="45">
        <f>E227</f>
        <v>30</v>
      </c>
    </row>
    <row r="227" ht="23.25" customHeight="1" spans="1:5">
      <c r="A227" s="43"/>
      <c r="B227" s="43"/>
      <c r="C227" s="43" t="s">
        <v>100</v>
      </c>
      <c r="D227" s="46" t="s">
        <v>314</v>
      </c>
      <c r="E227" s="45">
        <v>30</v>
      </c>
    </row>
    <row r="228" ht="23.25" customHeight="1" spans="1:5">
      <c r="A228" s="43" t="s">
        <v>315</v>
      </c>
      <c r="B228" s="43"/>
      <c r="C228" s="43"/>
      <c r="D228" s="46" t="s">
        <v>316</v>
      </c>
      <c r="E228" s="45">
        <f>E229</f>
        <v>372</v>
      </c>
    </row>
    <row r="229" ht="23.25" customHeight="1" spans="1:5">
      <c r="A229" s="43"/>
      <c r="B229" s="43" t="s">
        <v>92</v>
      </c>
      <c r="C229" s="43"/>
      <c r="D229" s="46" t="s">
        <v>317</v>
      </c>
      <c r="E229" s="45">
        <f>E230</f>
        <v>372</v>
      </c>
    </row>
    <row r="230" ht="23.25" customHeight="1" spans="1:5">
      <c r="A230" s="43"/>
      <c r="B230" s="43"/>
      <c r="C230" s="43" t="s">
        <v>100</v>
      </c>
      <c r="D230" s="46" t="s">
        <v>318</v>
      </c>
      <c r="E230" s="45">
        <v>372</v>
      </c>
    </row>
  </sheetData>
  <autoFilter xmlns:etc="http://www.wps.cn/officeDocument/2017/etCustomData" ref="A4:XFA230" etc:filterBottomFollowUsedRange="0">
    <extLst/>
  </autoFilter>
  <mergeCells count="3">
    <mergeCell ref="A3:C3"/>
    <mergeCell ref="D3:D4"/>
    <mergeCell ref="E3:E4"/>
  </mergeCells>
  <printOptions horizontalCentered="1"/>
  <pageMargins left="0.708333333333333" right="0.708333333333333" top="1.10208333333333" bottom="1.10208333333333" header="0.511805555555556" footer="0.314583333333333"/>
  <pageSetup paperSize="8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pageSetUpPr fitToPage="1"/>
  </sheetPr>
  <dimension ref="A1:G1170"/>
  <sheetViews>
    <sheetView topLeftCell="A11" workbookViewId="0">
      <selection activeCell="F19" sqref="F19"/>
    </sheetView>
  </sheetViews>
  <sheetFormatPr defaultColWidth="6.5" defaultRowHeight="12" outlineLevelCol="6"/>
  <cols>
    <col min="1" max="1" width="27.25" style="2" customWidth="1"/>
    <col min="2" max="2" width="11.5833333333333" style="3" customWidth="1"/>
    <col min="3" max="3" width="34.3333333333333" style="2" customWidth="1"/>
    <col min="4" max="4" width="19.0833333333333" style="3" customWidth="1"/>
    <col min="5" max="6" width="24.1666666666667" style="2" customWidth="1"/>
    <col min="7" max="7" width="9.08333333333333" style="2" customWidth="1"/>
    <col min="8" max="222" width="6.5" style="2" customWidth="1"/>
    <col min="223" max="16384" width="6.5" style="2"/>
  </cols>
  <sheetData>
    <row r="1" s="1" customFormat="1" ht="36" customHeight="1" spans="1:7">
      <c r="A1" s="4" t="s">
        <v>319</v>
      </c>
      <c r="B1" s="5"/>
      <c r="C1" s="6"/>
      <c r="D1" s="5"/>
    </row>
    <row r="2" ht="21.15" customHeight="1" spans="1:7">
      <c r="B2" s="7"/>
      <c r="C2" s="8" t="s">
        <v>7</v>
      </c>
      <c r="D2" s="9"/>
    </row>
    <row r="3" ht="39.15" customHeight="1" spans="1:7">
      <c r="A3" s="10" t="s">
        <v>320</v>
      </c>
      <c r="B3" s="11" t="s">
        <v>81</v>
      </c>
      <c r="C3" s="10" t="s">
        <v>320</v>
      </c>
      <c r="D3" s="12" t="s">
        <v>81</v>
      </c>
    </row>
    <row r="4" ht="27.15" customHeight="1" spans="1:7">
      <c r="A4" s="13" t="s">
        <v>321</v>
      </c>
      <c r="B4" s="14">
        <f>B5</f>
        <v>139957</v>
      </c>
      <c r="C4" s="13" t="s">
        <v>322</v>
      </c>
      <c r="D4" s="14">
        <f>D5+D10</f>
        <v>140035</v>
      </c>
      <c r="E4" s="15"/>
    </row>
    <row r="5" ht="33" customHeight="1" spans="1:7">
      <c r="A5" s="16" t="s">
        <v>323</v>
      </c>
      <c r="B5" s="14">
        <f>B6+B7</f>
        <v>139957</v>
      </c>
      <c r="C5" s="16" t="s">
        <v>324</v>
      </c>
      <c r="D5" s="17">
        <f>D6+D7+D8+D9</f>
        <v>128835</v>
      </c>
    </row>
    <row r="6" ht="33" customHeight="1" spans="1:7">
      <c r="A6" s="16" t="s">
        <v>325</v>
      </c>
      <c r="B6" s="17">
        <f>85000+54637</f>
        <v>139637</v>
      </c>
      <c r="C6" s="16" t="s">
        <v>326</v>
      </c>
      <c r="D6" s="17">
        <v>24555</v>
      </c>
      <c r="E6" s="18"/>
      <c r="F6" s="19"/>
      <c r="G6" s="20"/>
    </row>
    <row r="7" ht="33" customHeight="1" spans="1:7">
      <c r="A7" s="16" t="s">
        <v>327</v>
      </c>
      <c r="B7" s="14">
        <f>150+170</f>
        <v>320</v>
      </c>
      <c r="C7" s="16" t="s">
        <v>328</v>
      </c>
      <c r="D7" s="14">
        <v>4363</v>
      </c>
      <c r="E7" s="18"/>
      <c r="F7" s="19"/>
      <c r="G7" s="20"/>
    </row>
    <row r="8" ht="33" customHeight="1" spans="1:7">
      <c r="A8" s="16"/>
      <c r="B8" s="14"/>
      <c r="C8" s="16" t="s">
        <v>329</v>
      </c>
      <c r="D8" s="14">
        <v>91917</v>
      </c>
      <c r="F8" s="19"/>
      <c r="G8" s="20"/>
    </row>
    <row r="9" ht="34" customHeight="1" spans="1:7">
      <c r="A9" s="16"/>
      <c r="B9" s="14"/>
      <c r="C9" s="16" t="s">
        <v>330</v>
      </c>
      <c r="D9" s="14">
        <v>8000</v>
      </c>
      <c r="E9" s="18"/>
      <c r="F9" s="19"/>
      <c r="G9" s="20"/>
    </row>
    <row r="10" ht="27.15" customHeight="1" spans="1:7">
      <c r="A10" s="16"/>
      <c r="B10" s="14"/>
      <c r="C10" s="16" t="s">
        <v>331</v>
      </c>
      <c r="D10" s="14">
        <f>D11</f>
        <v>11200</v>
      </c>
      <c r="E10" s="15"/>
      <c r="F10" s="19"/>
      <c r="G10" s="20"/>
    </row>
    <row r="11" ht="27.15" customHeight="1" spans="1:7">
      <c r="A11" s="16"/>
      <c r="B11" s="14"/>
      <c r="C11" s="16" t="s">
        <v>332</v>
      </c>
      <c r="D11" s="14">
        <v>11200</v>
      </c>
    </row>
    <row r="12" ht="27.15" customHeight="1" spans="1:7">
      <c r="A12" s="16"/>
      <c r="B12" s="14"/>
      <c r="C12" s="16"/>
      <c r="D12" s="14"/>
    </row>
    <row r="13" ht="27.15" customHeight="1" spans="1:7">
      <c r="A13" s="16"/>
      <c r="B13" s="14"/>
      <c r="C13" s="16"/>
      <c r="D13" s="14"/>
    </row>
    <row r="14" ht="27.15" customHeight="1" spans="1:7">
      <c r="A14" s="16"/>
      <c r="B14" s="14"/>
      <c r="C14" s="16"/>
      <c r="D14" s="14"/>
    </row>
    <row r="15" ht="27.15" customHeight="1" spans="1:7">
      <c r="A15" s="16"/>
      <c r="B15" s="14"/>
      <c r="C15" s="16"/>
      <c r="D15" s="14"/>
    </row>
    <row r="16" ht="27.15" customHeight="1" spans="1:7">
      <c r="A16" s="16" t="s">
        <v>61</v>
      </c>
      <c r="B16" s="14">
        <f>B17</f>
        <v>9977</v>
      </c>
      <c r="C16" s="16" t="s">
        <v>60</v>
      </c>
      <c r="D16" s="14">
        <f>D19</f>
        <v>94</v>
      </c>
    </row>
    <row r="17" ht="27.15" customHeight="1" spans="1:5">
      <c r="A17" s="16" t="s">
        <v>333</v>
      </c>
      <c r="B17" s="14">
        <f>B18</f>
        <v>9977</v>
      </c>
      <c r="C17" s="16" t="s">
        <v>334</v>
      </c>
      <c r="D17" s="14"/>
    </row>
    <row r="18" ht="27.15" customHeight="1" spans="1:5">
      <c r="A18" s="16" t="s">
        <v>335</v>
      </c>
      <c r="B18" s="14">
        <v>9977</v>
      </c>
      <c r="C18" s="16" t="s">
        <v>336</v>
      </c>
      <c r="D18" s="14"/>
    </row>
    <row r="19" ht="27.15" customHeight="1" spans="1:5">
      <c r="A19" s="16" t="s">
        <v>337</v>
      </c>
      <c r="B19" s="14"/>
      <c r="C19" s="16" t="s">
        <v>338</v>
      </c>
      <c r="D19" s="14">
        <v>94</v>
      </c>
    </row>
    <row r="20" ht="27.15" customHeight="1" spans="1:5">
      <c r="A20" s="16"/>
      <c r="B20" s="14"/>
      <c r="C20" s="16" t="s">
        <v>339</v>
      </c>
      <c r="D20" s="14"/>
    </row>
    <row r="21" ht="27.15" customHeight="1" spans="1:5">
      <c r="A21" s="16"/>
      <c r="B21" s="14"/>
      <c r="C21" s="16"/>
      <c r="D21" s="14"/>
    </row>
    <row r="22" ht="27.15" customHeight="1" spans="1:5">
      <c r="A22" s="13" t="s">
        <v>73</v>
      </c>
      <c r="B22" s="14">
        <v>208</v>
      </c>
      <c r="C22" s="13" t="s">
        <v>340</v>
      </c>
      <c r="D22" s="14">
        <v>9895</v>
      </c>
    </row>
    <row r="23" ht="27.15" customHeight="1" spans="1:5">
      <c r="A23" s="13"/>
      <c r="B23" s="14"/>
      <c r="C23" s="13"/>
      <c r="D23" s="14"/>
    </row>
    <row r="24" ht="27.15" customHeight="1" spans="1:5">
      <c r="A24" s="16" t="s">
        <v>74</v>
      </c>
      <c r="B24" s="14"/>
      <c r="C24" s="13" t="s">
        <v>341</v>
      </c>
      <c r="D24" s="14">
        <v>118</v>
      </c>
    </row>
    <row r="25" ht="27.15" customHeight="1" spans="1:5">
      <c r="A25" s="16"/>
      <c r="B25" s="14"/>
      <c r="C25" s="16"/>
      <c r="D25" s="14"/>
    </row>
    <row r="26" ht="27.15" customHeight="1" spans="1:5">
      <c r="A26" s="10" t="s">
        <v>342</v>
      </c>
      <c r="B26" s="21">
        <f>B4+B16+B22+B24</f>
        <v>150142</v>
      </c>
      <c r="C26" s="10" t="s">
        <v>343</v>
      </c>
      <c r="D26" s="22">
        <f>D4+D16+D22+D24</f>
        <v>150142</v>
      </c>
    </row>
    <row r="27" ht="27.15" customHeight="1" spans="1:5">
      <c r="A27" s="23"/>
      <c r="B27" s="24"/>
      <c r="C27" s="23"/>
      <c r="D27" s="24"/>
      <c r="E27" s="19"/>
    </row>
    <row r="28" ht="21" customHeight="1" spans="1:5">
      <c r="A28" s="23"/>
      <c r="B28" s="24"/>
      <c r="C28" s="23"/>
      <c r="D28" s="24"/>
    </row>
    <row r="29" ht="29.5" customHeight="1"/>
    <row r="30" ht="29.5" customHeight="1"/>
    <row r="31" ht="21" customHeight="1"/>
    <row r="32" ht="21" customHeight="1"/>
    <row r="33" ht="21" customHeight="1"/>
    <row r="34" ht="21" customHeight="1"/>
    <row r="35" ht="21" customHeight="1"/>
    <row r="36" ht="21" customHeight="1"/>
    <row r="37" ht="27.15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  <row r="45" ht="21" customHeight="1"/>
    <row r="46" ht="21" customHeight="1"/>
    <row r="47" ht="21" customHeight="1"/>
    <row r="48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  <row r="58" ht="21" customHeight="1"/>
    <row r="59" ht="21" customHeight="1"/>
    <row r="60" ht="21" customHeight="1"/>
    <row r="61" ht="21" customHeight="1"/>
    <row r="62" ht="21" customHeight="1"/>
    <row r="63" ht="21" customHeight="1"/>
    <row r="64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  <row r="75" ht="21" customHeight="1"/>
    <row r="76" ht="21" customHeight="1"/>
    <row r="77" ht="21" customHeight="1"/>
    <row r="78" ht="21" customHeight="1"/>
    <row r="79" ht="21" customHeight="1"/>
    <row r="80" ht="21" customHeight="1"/>
    <row r="81" ht="21" customHeight="1"/>
    <row r="82" ht="21" customHeight="1"/>
    <row r="83" ht="21" customHeight="1"/>
    <row r="84" ht="21" customHeight="1"/>
    <row r="85" ht="21" customHeight="1"/>
    <row r="86" ht="21" customHeight="1"/>
    <row r="87" ht="21" customHeight="1"/>
    <row r="88" ht="21" customHeight="1"/>
    <row r="89" ht="21" customHeight="1"/>
    <row r="90" ht="21" customHeight="1"/>
    <row r="91" ht="21" customHeight="1"/>
    <row r="92" ht="21" customHeight="1"/>
    <row r="93" ht="21" customHeight="1"/>
    <row r="94" ht="21" customHeight="1"/>
    <row r="95" ht="21" customHeight="1"/>
    <row r="96" ht="21" customHeight="1"/>
    <row r="97" ht="21" customHeight="1"/>
    <row r="98" ht="21" customHeight="1"/>
    <row r="99" ht="21" customHeight="1"/>
    <row r="100" ht="21" customHeight="1"/>
    <row r="101" ht="21" customHeight="1"/>
    <row r="102" ht="21" customHeight="1"/>
    <row r="103" ht="21" customHeight="1"/>
    <row r="104" ht="21" customHeight="1"/>
    <row r="105" ht="21" customHeight="1"/>
    <row r="106" ht="21" customHeight="1"/>
    <row r="107" ht="21" customHeight="1"/>
    <row r="108" ht="21" customHeight="1"/>
    <row r="109" ht="21" customHeight="1"/>
    <row r="110" ht="21" customHeight="1"/>
    <row r="111" ht="21" customHeight="1"/>
    <row r="112" ht="21" customHeight="1"/>
    <row r="113" ht="21" customHeight="1"/>
    <row r="114" ht="21" customHeight="1"/>
    <row r="115" ht="21" customHeight="1"/>
    <row r="116" ht="21" customHeight="1"/>
    <row r="117" ht="21" customHeight="1"/>
    <row r="118" ht="21" customHeight="1"/>
    <row r="119" ht="21" customHeight="1"/>
    <row r="120" ht="21" customHeight="1"/>
    <row r="121" ht="21" customHeight="1"/>
    <row r="122" ht="21" customHeight="1"/>
    <row r="123" ht="21" customHeight="1"/>
    <row r="124" ht="21" customHeight="1"/>
    <row r="125" ht="21" customHeight="1"/>
    <row r="126" ht="21" customHeight="1"/>
    <row r="127" ht="21" customHeight="1"/>
    <row r="128" ht="21" customHeight="1"/>
    <row r="129" ht="21" customHeight="1"/>
    <row r="130" ht="21" customHeight="1"/>
    <row r="131" ht="21" customHeight="1"/>
    <row r="132" ht="21" customHeight="1"/>
    <row r="133" ht="21" customHeight="1"/>
    <row r="134" ht="21" customHeight="1"/>
    <row r="135" ht="21" customHeight="1"/>
    <row r="136" ht="21" customHeight="1"/>
    <row r="137" ht="21" customHeight="1"/>
    <row r="138" ht="21" customHeight="1"/>
    <row r="139" ht="21" customHeight="1"/>
    <row r="140" ht="21" customHeight="1"/>
    <row r="141" ht="21" customHeight="1"/>
    <row r="142" ht="21" customHeight="1"/>
    <row r="143" ht="21" customHeight="1"/>
    <row r="144" ht="21" customHeight="1"/>
    <row r="145" ht="21" customHeight="1"/>
    <row r="146" ht="21" customHeight="1"/>
    <row r="147" ht="21" customHeight="1"/>
    <row r="148" ht="21" customHeight="1"/>
    <row r="149" ht="21" customHeight="1"/>
    <row r="150" ht="21" customHeight="1"/>
    <row r="151" ht="21" customHeight="1"/>
    <row r="152" ht="21" customHeight="1"/>
    <row r="153" ht="21" customHeight="1"/>
    <row r="154" ht="21" customHeight="1"/>
    <row r="155" ht="21" customHeight="1"/>
    <row r="156" ht="21" customHeight="1"/>
    <row r="157" ht="21" customHeight="1"/>
    <row r="158" ht="21" customHeight="1"/>
    <row r="159" ht="21" customHeight="1"/>
    <row r="160" ht="21" customHeight="1"/>
    <row r="161" ht="21" customHeight="1"/>
    <row r="162" ht="21" customHeight="1"/>
    <row r="163" ht="21" customHeight="1"/>
    <row r="164" ht="21" customHeight="1"/>
    <row r="165" ht="21" customHeight="1"/>
    <row r="166" ht="21" customHeight="1"/>
    <row r="167" ht="21" customHeight="1"/>
    <row r="168" ht="21" customHeight="1"/>
    <row r="169" ht="21" customHeight="1"/>
    <row r="170" ht="21" customHeight="1"/>
    <row r="171" ht="21" customHeight="1"/>
    <row r="172" ht="21" customHeight="1"/>
    <row r="173" ht="21" customHeight="1"/>
    <row r="174" ht="21" customHeight="1"/>
    <row r="175" ht="21" customHeight="1"/>
    <row r="176" ht="21" customHeight="1"/>
    <row r="177" ht="21" customHeight="1"/>
    <row r="178" ht="21" customHeight="1"/>
    <row r="179" ht="21" customHeight="1"/>
    <row r="180" ht="21" customHeight="1"/>
    <row r="181" ht="21" customHeight="1"/>
    <row r="182" ht="21" customHeight="1"/>
    <row r="183" ht="21" customHeight="1"/>
    <row r="184" ht="21" customHeight="1"/>
    <row r="185" ht="21" customHeight="1"/>
    <row r="186" ht="21" customHeight="1"/>
    <row r="187" ht="21" customHeight="1"/>
    <row r="188" ht="21" customHeight="1"/>
    <row r="189" ht="21" customHeight="1"/>
    <row r="190" ht="21" customHeight="1"/>
    <row r="191" ht="21" customHeight="1"/>
    <row r="192" ht="21" customHeight="1"/>
    <row r="193" ht="21" customHeight="1"/>
    <row r="194" ht="21" customHeight="1"/>
    <row r="195" ht="21" customHeight="1"/>
    <row r="196" ht="21" customHeight="1"/>
    <row r="197" ht="21" customHeight="1"/>
    <row r="198" ht="21" customHeight="1"/>
    <row r="199" ht="21" customHeight="1"/>
    <row r="200" ht="21" customHeight="1"/>
    <row r="201" ht="21" customHeight="1"/>
    <row r="202" ht="21" customHeight="1"/>
    <row r="203" ht="21" customHeight="1"/>
    <row r="204" ht="21" customHeight="1"/>
    <row r="205" ht="21" customHeight="1"/>
    <row r="206" ht="21" customHeight="1"/>
    <row r="207" ht="21" customHeight="1"/>
    <row r="208" ht="21" customHeight="1"/>
    <row r="209" ht="21" customHeight="1"/>
    <row r="210" ht="21" customHeight="1"/>
    <row r="211" ht="21" customHeight="1"/>
    <row r="212" ht="21" customHeight="1"/>
    <row r="213" ht="21" customHeight="1"/>
    <row r="214" ht="21" customHeight="1"/>
    <row r="215" ht="21" customHeight="1"/>
    <row r="216" ht="21" customHeight="1"/>
    <row r="217" ht="21" customHeight="1"/>
    <row r="218" ht="21" customHeight="1"/>
    <row r="219" ht="21" customHeight="1"/>
    <row r="220" ht="21" customHeight="1"/>
    <row r="221" ht="21" customHeight="1"/>
    <row r="222" ht="21" customHeight="1"/>
    <row r="223" ht="21" customHeight="1"/>
    <row r="224" ht="21" customHeight="1"/>
    <row r="225" ht="21" customHeight="1"/>
    <row r="226" ht="21" customHeight="1"/>
    <row r="227" ht="21" customHeight="1"/>
    <row r="228" ht="21" customHeight="1"/>
    <row r="229" ht="21" customHeight="1"/>
    <row r="230" ht="21" customHeight="1"/>
    <row r="231" ht="21" customHeight="1"/>
    <row r="232" ht="21" customHeight="1"/>
    <row r="233" ht="21" customHeight="1"/>
    <row r="234" ht="21" customHeight="1"/>
    <row r="235" ht="21" customHeight="1"/>
    <row r="236" ht="21" customHeight="1"/>
    <row r="237" ht="21" customHeight="1"/>
    <row r="238" ht="21" customHeight="1"/>
    <row r="239" ht="21" customHeight="1"/>
    <row r="240" ht="21" customHeight="1"/>
    <row r="241" ht="21" customHeight="1"/>
    <row r="242" ht="21" customHeight="1"/>
    <row r="243" ht="21" customHeight="1"/>
    <row r="244" ht="21" customHeight="1"/>
    <row r="245" ht="21" customHeight="1"/>
    <row r="246" ht="21" customHeight="1"/>
    <row r="247" ht="21" customHeight="1"/>
    <row r="248" ht="21" customHeight="1"/>
    <row r="249" ht="21" customHeight="1"/>
    <row r="250" ht="21" customHeight="1"/>
    <row r="251" ht="21" customHeight="1"/>
    <row r="252" ht="21" customHeight="1"/>
    <row r="253" ht="21" customHeight="1"/>
    <row r="254" ht="21" customHeight="1"/>
    <row r="255" ht="21" customHeight="1"/>
    <row r="256" ht="21" customHeight="1"/>
    <row r="257" ht="21" customHeight="1"/>
    <row r="258" ht="21" customHeight="1"/>
    <row r="259" ht="21" customHeight="1"/>
    <row r="260" ht="21" customHeight="1"/>
    <row r="261" ht="21" customHeight="1"/>
    <row r="262" ht="21" customHeight="1"/>
    <row r="263" ht="21" customHeight="1"/>
    <row r="264" ht="21" customHeight="1"/>
    <row r="265" ht="21" customHeight="1"/>
    <row r="266" ht="21" customHeight="1"/>
    <row r="267" ht="21" customHeight="1"/>
    <row r="268" ht="21" customHeight="1"/>
    <row r="269" ht="21" customHeight="1"/>
    <row r="270" ht="21" customHeight="1"/>
    <row r="271" ht="21" customHeight="1"/>
    <row r="272" ht="21" customHeight="1"/>
    <row r="273" ht="21" customHeight="1"/>
    <row r="274" ht="21" customHeight="1"/>
    <row r="275" ht="21" customHeight="1"/>
    <row r="276" ht="21" customHeight="1"/>
    <row r="277" ht="21" customHeight="1"/>
    <row r="278" ht="21" customHeight="1"/>
    <row r="279" ht="21" customHeight="1"/>
    <row r="280" ht="21" customHeight="1"/>
    <row r="281" ht="21" customHeight="1"/>
    <row r="282" ht="21" customHeight="1"/>
    <row r="283" ht="21" customHeight="1"/>
    <row r="284" ht="21" customHeight="1"/>
    <row r="285" ht="21" customHeight="1"/>
    <row r="286" ht="21" customHeight="1"/>
    <row r="287" ht="21" customHeight="1"/>
    <row r="288" ht="21" customHeight="1"/>
    <row r="289" ht="21" customHeight="1"/>
    <row r="290" ht="21" customHeight="1"/>
    <row r="291" ht="21" customHeight="1"/>
    <row r="292" ht="21" customHeight="1"/>
    <row r="293" ht="21" customHeight="1"/>
    <row r="294" ht="21" customHeight="1"/>
    <row r="295" ht="21" customHeight="1"/>
    <row r="296" ht="21" customHeight="1"/>
    <row r="297" ht="21" customHeight="1"/>
    <row r="298" ht="21" customHeight="1"/>
    <row r="299" ht="21" customHeight="1"/>
    <row r="300" ht="21" customHeight="1"/>
    <row r="301" ht="21" customHeight="1"/>
    <row r="302" ht="21" customHeight="1"/>
    <row r="303" ht="21" customHeight="1"/>
    <row r="304" ht="21" customHeight="1"/>
    <row r="305" ht="21" customHeight="1"/>
    <row r="306" ht="21" customHeight="1"/>
    <row r="307" ht="21" customHeight="1"/>
    <row r="308" ht="21" customHeight="1"/>
    <row r="309" ht="21" customHeight="1"/>
    <row r="310" ht="21" customHeight="1"/>
    <row r="311" ht="21" customHeight="1"/>
    <row r="312" ht="21" customHeight="1"/>
    <row r="313" ht="21" customHeight="1"/>
    <row r="314" ht="21" customHeight="1"/>
    <row r="315" ht="21" customHeight="1"/>
    <row r="316" ht="21" customHeight="1"/>
    <row r="317" ht="21" customHeight="1"/>
    <row r="318" ht="21" customHeight="1"/>
    <row r="319" ht="21" customHeight="1"/>
    <row r="320" ht="21" customHeight="1"/>
    <row r="321" ht="21" customHeight="1"/>
    <row r="322" ht="21" customHeight="1"/>
    <row r="323" ht="21" customHeight="1"/>
    <row r="324" ht="21" customHeight="1"/>
    <row r="325" ht="21" customHeight="1"/>
    <row r="326" ht="21" customHeight="1"/>
    <row r="327" ht="21" customHeight="1"/>
    <row r="328" ht="21" customHeight="1"/>
    <row r="329" ht="21" customHeight="1"/>
    <row r="330" ht="21" customHeight="1"/>
    <row r="331" ht="21" customHeight="1"/>
    <row r="332" ht="21" customHeight="1"/>
    <row r="333" ht="21" customHeight="1"/>
    <row r="334" ht="21" customHeight="1"/>
    <row r="335" ht="21" customHeight="1"/>
    <row r="336" ht="21" customHeight="1"/>
    <row r="337" ht="21" customHeight="1"/>
    <row r="338" ht="21" customHeight="1"/>
    <row r="339" ht="21" customHeight="1"/>
    <row r="340" ht="21" customHeight="1"/>
    <row r="341" ht="21" customHeight="1"/>
    <row r="342" ht="21" customHeight="1"/>
    <row r="343" ht="21" customHeight="1"/>
    <row r="344" ht="21" customHeight="1"/>
    <row r="345" ht="21" customHeight="1"/>
    <row r="346" ht="21" customHeight="1"/>
    <row r="347" ht="21" customHeight="1"/>
    <row r="348" ht="21" customHeight="1"/>
    <row r="349" ht="21" customHeight="1"/>
    <row r="350" ht="21" customHeight="1"/>
    <row r="351" ht="21" customHeight="1"/>
    <row r="352" ht="21" customHeight="1"/>
    <row r="353" ht="21" customHeight="1"/>
    <row r="354" ht="21" customHeight="1"/>
    <row r="355" ht="21" customHeight="1"/>
    <row r="356" ht="21" customHeight="1"/>
    <row r="357" ht="21" customHeight="1"/>
    <row r="358" ht="21" customHeight="1"/>
    <row r="359" ht="21" customHeight="1"/>
    <row r="360" ht="21" customHeight="1"/>
    <row r="361" ht="21" customHeight="1"/>
    <row r="362" ht="21" customHeight="1"/>
    <row r="363" ht="21" customHeight="1"/>
    <row r="364" ht="21" customHeight="1"/>
    <row r="365" ht="21" customHeight="1"/>
    <row r="366" ht="21" customHeight="1"/>
    <row r="367" ht="21" customHeight="1"/>
    <row r="368" ht="21" customHeight="1"/>
    <row r="369" ht="21" customHeight="1"/>
    <row r="370" ht="21" customHeight="1"/>
    <row r="371" ht="21" customHeight="1"/>
    <row r="372" ht="21" customHeight="1"/>
    <row r="373" ht="21" customHeight="1"/>
    <row r="374" ht="21" customHeight="1"/>
    <row r="375" ht="21" customHeight="1"/>
    <row r="376" ht="21" customHeight="1"/>
    <row r="377" ht="21" customHeight="1"/>
    <row r="378" ht="21" customHeight="1"/>
    <row r="379" ht="21" customHeight="1"/>
    <row r="380" ht="21" customHeight="1"/>
    <row r="381" ht="21" customHeight="1"/>
    <row r="382" ht="21" customHeight="1"/>
    <row r="383" ht="21" customHeight="1"/>
    <row r="384" ht="21" customHeight="1"/>
    <row r="385" ht="21" customHeight="1"/>
    <row r="386" ht="21" customHeight="1"/>
    <row r="387" ht="21" customHeight="1"/>
    <row r="388" ht="21" customHeight="1"/>
    <row r="389" ht="21" customHeight="1"/>
    <row r="390" ht="21" customHeight="1"/>
    <row r="391" ht="21" customHeight="1"/>
    <row r="392" ht="21" customHeight="1"/>
    <row r="393" ht="21" customHeight="1"/>
    <row r="394" ht="21" customHeight="1"/>
    <row r="395" ht="21" customHeight="1"/>
    <row r="396" ht="21" customHeight="1"/>
    <row r="397" ht="21" customHeight="1"/>
    <row r="398" ht="21" customHeight="1"/>
    <row r="399" ht="21" customHeight="1"/>
    <row r="400" ht="21" customHeight="1"/>
    <row r="401" ht="21" customHeight="1"/>
    <row r="402" ht="21" customHeight="1"/>
    <row r="403" ht="21" customHeight="1"/>
    <row r="404" ht="21" customHeight="1"/>
    <row r="405" ht="21" customHeight="1"/>
    <row r="406" ht="21" customHeight="1"/>
    <row r="407" ht="21" customHeight="1"/>
    <row r="408" ht="21" customHeight="1"/>
    <row r="409" ht="21" customHeight="1"/>
    <row r="410" ht="21" customHeight="1"/>
    <row r="411" ht="21" customHeight="1"/>
    <row r="412" ht="21" customHeight="1"/>
    <row r="413" ht="21" customHeight="1"/>
    <row r="414" ht="21" customHeight="1"/>
    <row r="415" ht="21" customHeight="1"/>
    <row r="416" ht="21" customHeight="1"/>
    <row r="417" ht="21" customHeight="1"/>
    <row r="418" ht="21" customHeight="1"/>
    <row r="419" ht="21" customHeight="1"/>
    <row r="420" ht="21" customHeight="1"/>
    <row r="421" ht="21" customHeight="1"/>
    <row r="422" ht="21" customHeight="1"/>
    <row r="423" ht="21" customHeight="1"/>
    <row r="424" ht="21" customHeight="1"/>
    <row r="425" ht="21" customHeight="1"/>
    <row r="426" ht="21" customHeight="1"/>
    <row r="427" ht="21" customHeight="1"/>
    <row r="428" ht="21" customHeight="1"/>
    <row r="429" ht="21" customHeight="1"/>
    <row r="430" ht="21" customHeight="1"/>
    <row r="431" ht="21" customHeight="1"/>
    <row r="432" ht="21" customHeight="1"/>
    <row r="433" ht="21" customHeight="1"/>
    <row r="434" ht="21" customHeight="1"/>
    <row r="435" ht="21" customHeight="1"/>
    <row r="436" ht="21" customHeight="1"/>
    <row r="437" ht="21" customHeight="1"/>
    <row r="438" ht="21" customHeight="1"/>
    <row r="439" ht="21" customHeight="1"/>
    <row r="440" ht="21" customHeight="1"/>
    <row r="441" ht="21" customHeight="1"/>
    <row r="442" ht="21" customHeight="1"/>
    <row r="443" ht="21" customHeight="1"/>
    <row r="444" ht="21" customHeight="1"/>
    <row r="445" ht="21" customHeight="1"/>
    <row r="446" ht="21" customHeight="1"/>
    <row r="447" ht="21" customHeight="1"/>
    <row r="448" ht="21" customHeight="1"/>
    <row r="449" ht="21" customHeight="1"/>
    <row r="450" ht="21" customHeight="1"/>
    <row r="451" ht="21" customHeight="1"/>
    <row r="452" ht="21" customHeight="1"/>
    <row r="453" ht="21" customHeight="1"/>
    <row r="454" ht="21" customHeight="1"/>
    <row r="455" ht="21" customHeight="1"/>
    <row r="456" ht="21" customHeight="1"/>
    <row r="457" ht="21" customHeight="1"/>
    <row r="458" ht="21" customHeight="1"/>
    <row r="459" ht="21" customHeight="1"/>
    <row r="460" ht="21" customHeight="1"/>
    <row r="461" ht="21" customHeight="1"/>
    <row r="462" ht="21" customHeight="1"/>
    <row r="463" ht="21" customHeight="1"/>
    <row r="464" ht="21" customHeight="1"/>
    <row r="465" ht="21" customHeight="1"/>
    <row r="466" ht="21" customHeight="1"/>
    <row r="467" ht="21" customHeight="1"/>
    <row r="468" ht="21" customHeight="1"/>
    <row r="469" ht="21" customHeight="1"/>
    <row r="470" ht="21" customHeight="1"/>
    <row r="471" ht="21" customHeight="1"/>
    <row r="472" ht="21" customHeight="1"/>
    <row r="473" ht="21" customHeight="1"/>
    <row r="474" ht="21" customHeight="1"/>
    <row r="475" ht="21" customHeight="1"/>
    <row r="476" ht="21" customHeight="1"/>
    <row r="477" ht="21" customHeight="1"/>
    <row r="478" ht="21" customHeight="1"/>
    <row r="479" ht="21" customHeight="1"/>
    <row r="480" ht="21" customHeight="1"/>
    <row r="481" ht="21" customHeight="1"/>
    <row r="482" ht="21" customHeight="1"/>
    <row r="483" ht="21" customHeight="1"/>
    <row r="484" ht="21" customHeight="1"/>
    <row r="485" ht="21" customHeight="1"/>
    <row r="486" ht="21" customHeight="1"/>
    <row r="487" ht="21" customHeight="1"/>
    <row r="488" ht="21" customHeight="1"/>
    <row r="489" ht="21" customHeight="1"/>
    <row r="490" ht="21" customHeight="1"/>
    <row r="491" ht="21" customHeight="1"/>
    <row r="492" ht="21" customHeight="1"/>
    <row r="493" ht="21" customHeight="1"/>
    <row r="494" ht="21" customHeight="1"/>
    <row r="495" ht="21" customHeight="1"/>
    <row r="496" ht="21" customHeight="1"/>
    <row r="497" ht="21" customHeight="1"/>
    <row r="498" ht="21" customHeight="1"/>
    <row r="499" ht="21" customHeight="1"/>
    <row r="500" ht="21" customHeight="1"/>
    <row r="501" ht="21" customHeight="1"/>
    <row r="502" ht="21" customHeight="1"/>
    <row r="503" ht="21" customHeight="1"/>
    <row r="504" ht="21" customHeight="1"/>
    <row r="505" ht="21" customHeight="1"/>
    <row r="506" ht="21" customHeight="1"/>
    <row r="507" ht="21" customHeight="1"/>
    <row r="508" ht="21" customHeight="1"/>
    <row r="509" ht="21" customHeight="1"/>
    <row r="510" ht="21" customHeight="1"/>
    <row r="511" ht="21" customHeight="1"/>
    <row r="512" ht="21" customHeight="1"/>
    <row r="513" ht="21" customHeight="1"/>
    <row r="514" ht="21" customHeight="1"/>
    <row r="515" ht="21" customHeight="1"/>
    <row r="516" ht="21" customHeight="1"/>
    <row r="517" ht="21" customHeight="1"/>
    <row r="518" ht="21" customHeight="1"/>
    <row r="519" ht="21" customHeight="1"/>
    <row r="520" ht="21" customHeight="1"/>
    <row r="521" ht="21" customHeight="1"/>
    <row r="522" ht="21" customHeight="1"/>
    <row r="523" ht="21" customHeight="1"/>
    <row r="524" ht="21" customHeight="1"/>
    <row r="525" ht="21" customHeight="1"/>
    <row r="526" ht="21" customHeight="1"/>
    <row r="527" ht="21" customHeight="1"/>
    <row r="528" ht="21" customHeight="1"/>
    <row r="529" ht="21" customHeight="1"/>
    <row r="530" ht="21" customHeight="1"/>
    <row r="531" ht="21" customHeight="1"/>
    <row r="532" ht="21" customHeight="1"/>
    <row r="533" ht="21" customHeight="1"/>
    <row r="534" ht="21" customHeight="1"/>
    <row r="535" ht="21" customHeight="1"/>
    <row r="536" ht="21" customHeight="1"/>
    <row r="537" ht="21" customHeight="1"/>
    <row r="538" ht="21" customHeight="1"/>
    <row r="539" ht="21" customHeight="1"/>
    <row r="540" ht="21" customHeight="1"/>
    <row r="541" ht="21" customHeight="1"/>
    <row r="542" ht="21" customHeight="1"/>
    <row r="543" ht="21" customHeight="1"/>
    <row r="544" ht="21" customHeight="1"/>
    <row r="545" ht="21" customHeight="1"/>
    <row r="546" ht="21" customHeight="1"/>
    <row r="547" ht="21" customHeight="1"/>
    <row r="548" ht="21" customHeight="1"/>
    <row r="549" ht="21" customHeight="1"/>
    <row r="550" ht="21" customHeight="1"/>
    <row r="551" ht="21" customHeight="1"/>
    <row r="552" ht="21" customHeight="1"/>
    <row r="553" ht="21" customHeight="1"/>
    <row r="554" ht="21" customHeight="1"/>
    <row r="555" ht="21" customHeight="1"/>
    <row r="556" ht="21" customHeight="1"/>
    <row r="557" ht="21" customHeight="1"/>
    <row r="558" ht="21" customHeight="1"/>
    <row r="559" ht="21" customHeight="1"/>
    <row r="560" ht="21" customHeight="1"/>
    <row r="561" ht="21" customHeight="1"/>
    <row r="562" ht="21" customHeight="1"/>
    <row r="563" ht="21" customHeight="1"/>
    <row r="564" ht="21" customHeight="1"/>
    <row r="565" ht="21" customHeight="1"/>
    <row r="566" ht="21" customHeight="1"/>
    <row r="567" ht="21" customHeight="1"/>
    <row r="568" ht="21" customHeight="1"/>
    <row r="569" ht="21" customHeight="1"/>
    <row r="570" ht="21" customHeight="1"/>
    <row r="571" ht="21" customHeight="1"/>
    <row r="572" ht="21" customHeight="1"/>
    <row r="573" ht="21" customHeight="1"/>
    <row r="574" ht="21" customHeight="1"/>
    <row r="575" ht="21" customHeight="1"/>
    <row r="576" ht="21" customHeight="1"/>
    <row r="577" ht="21" customHeight="1"/>
    <row r="578" ht="21" customHeight="1"/>
    <row r="579" ht="21" customHeight="1"/>
    <row r="580" ht="21" customHeight="1"/>
    <row r="581" ht="21" customHeight="1"/>
    <row r="582" ht="21" customHeight="1"/>
    <row r="583" ht="21" customHeight="1"/>
    <row r="584" ht="21" customHeight="1"/>
    <row r="585" ht="21" customHeight="1"/>
    <row r="586" ht="21" customHeight="1"/>
    <row r="587" ht="21" customHeight="1"/>
    <row r="588" ht="21" customHeight="1"/>
    <row r="589" ht="21" customHeight="1"/>
    <row r="590" ht="21" customHeight="1"/>
    <row r="591" ht="21" customHeight="1"/>
    <row r="592" ht="21" customHeight="1"/>
    <row r="593" ht="21" customHeight="1"/>
    <row r="594" ht="21" customHeight="1"/>
    <row r="595" ht="21" customHeight="1"/>
    <row r="596" ht="21" customHeight="1"/>
    <row r="597" ht="21" customHeight="1"/>
    <row r="598" ht="21" customHeight="1"/>
    <row r="599" ht="21" customHeight="1"/>
    <row r="600" ht="21" customHeight="1"/>
    <row r="601" ht="21" customHeight="1"/>
    <row r="602" ht="21" customHeight="1"/>
    <row r="603" ht="21" customHeight="1"/>
    <row r="604" ht="21" customHeight="1"/>
    <row r="605" ht="21" customHeight="1"/>
    <row r="606" ht="21" customHeight="1"/>
    <row r="607" ht="21" customHeight="1"/>
    <row r="608" ht="21" customHeight="1"/>
    <row r="609" ht="21" customHeight="1"/>
    <row r="610" ht="21" customHeight="1"/>
    <row r="611" ht="21" customHeight="1"/>
    <row r="612" ht="21" customHeight="1"/>
    <row r="613" ht="21" customHeight="1"/>
    <row r="614" ht="21" customHeight="1"/>
    <row r="615" ht="21" customHeight="1"/>
    <row r="616" ht="21" customHeight="1"/>
    <row r="617" ht="21" customHeight="1"/>
    <row r="618" ht="21" customHeight="1"/>
    <row r="619" ht="21" customHeight="1"/>
    <row r="620" ht="21" customHeight="1"/>
    <row r="621" ht="21" customHeight="1"/>
    <row r="622" ht="21" customHeight="1"/>
    <row r="623" ht="21" customHeight="1"/>
    <row r="624" ht="21" customHeight="1"/>
    <row r="625" ht="21" customHeight="1"/>
    <row r="626" ht="21" customHeight="1"/>
    <row r="627" ht="21" customHeight="1"/>
    <row r="628" ht="21" customHeight="1"/>
    <row r="629" ht="21" customHeight="1"/>
    <row r="630" ht="21" customHeight="1"/>
    <row r="631" ht="21" customHeight="1"/>
    <row r="632" ht="21" customHeight="1"/>
    <row r="633" ht="21" customHeight="1"/>
    <row r="634" ht="21" customHeight="1"/>
    <row r="635" ht="21" customHeight="1"/>
    <row r="636" ht="21" customHeight="1"/>
    <row r="637" ht="21" customHeight="1"/>
    <row r="638" ht="21" customHeight="1"/>
    <row r="639" ht="21" customHeight="1"/>
    <row r="640" ht="21" customHeight="1"/>
    <row r="641" ht="21" customHeight="1"/>
    <row r="642" ht="21" customHeight="1"/>
    <row r="643" ht="21" customHeight="1"/>
    <row r="644" ht="21" customHeight="1"/>
    <row r="645" ht="21" customHeight="1"/>
    <row r="646" ht="21" customHeight="1"/>
    <row r="647" ht="21" customHeight="1"/>
    <row r="648" ht="21" customHeight="1"/>
    <row r="649" ht="21" customHeight="1"/>
    <row r="650" ht="21" customHeight="1"/>
    <row r="651" ht="21" customHeight="1"/>
    <row r="652" ht="21" customHeight="1"/>
    <row r="653" ht="21" customHeight="1"/>
    <row r="654" ht="21" customHeight="1"/>
    <row r="655" ht="21" customHeight="1"/>
    <row r="656" ht="21" customHeight="1"/>
    <row r="657" ht="21" customHeight="1"/>
    <row r="658" ht="21" customHeight="1"/>
    <row r="659" ht="21" customHeight="1"/>
    <row r="660" ht="21" customHeight="1"/>
    <row r="661" ht="21" customHeight="1"/>
    <row r="662" ht="21" customHeight="1"/>
    <row r="663" ht="21" customHeight="1"/>
    <row r="664" ht="21" customHeight="1"/>
    <row r="665" ht="21" customHeight="1"/>
    <row r="666" ht="21" customHeight="1"/>
    <row r="667" ht="21" customHeight="1"/>
    <row r="668" ht="21" customHeight="1"/>
    <row r="669" ht="21" customHeight="1"/>
    <row r="670" ht="21" customHeight="1"/>
    <row r="671" ht="21" customHeight="1"/>
    <row r="672" ht="21" customHeight="1"/>
    <row r="673" ht="21" customHeight="1"/>
    <row r="674" ht="21" customHeight="1"/>
    <row r="675" ht="21" customHeight="1"/>
    <row r="676" ht="21" customHeight="1"/>
    <row r="677" ht="21" customHeight="1"/>
    <row r="678" ht="21" customHeight="1"/>
    <row r="679" ht="21" customHeight="1"/>
    <row r="680" ht="21" customHeight="1"/>
    <row r="681" ht="21" customHeight="1"/>
    <row r="682" ht="21" customHeight="1"/>
    <row r="683" ht="21" customHeight="1"/>
    <row r="684" ht="21" customHeight="1"/>
    <row r="685" ht="21" customHeight="1"/>
    <row r="686" ht="21" customHeight="1"/>
    <row r="687" ht="21" customHeight="1"/>
    <row r="688" ht="21" customHeight="1"/>
    <row r="689" ht="21" customHeight="1"/>
    <row r="690" ht="21" customHeight="1"/>
    <row r="691" ht="21" customHeight="1"/>
    <row r="692" ht="21" customHeight="1"/>
    <row r="693" ht="21" customHeight="1"/>
    <row r="694" ht="21" customHeight="1"/>
    <row r="695" ht="21" customHeight="1"/>
    <row r="696" ht="21" customHeight="1"/>
    <row r="697" ht="21" customHeight="1"/>
    <row r="698" ht="21" customHeight="1"/>
    <row r="699" ht="21" customHeight="1"/>
    <row r="700" ht="21" customHeight="1"/>
    <row r="701" ht="21" customHeight="1"/>
    <row r="702" ht="21" customHeight="1"/>
    <row r="703" ht="21" customHeight="1"/>
    <row r="704" ht="21" customHeight="1"/>
    <row r="705" ht="21" customHeight="1"/>
    <row r="706" ht="21" customHeight="1"/>
    <row r="707" ht="21" customHeight="1"/>
    <row r="708" ht="21" customHeight="1"/>
    <row r="709" ht="21" customHeight="1"/>
    <row r="710" ht="21" customHeight="1"/>
    <row r="711" ht="21" customHeight="1"/>
    <row r="712" ht="21" customHeight="1"/>
    <row r="713" ht="21" customHeight="1"/>
    <row r="714" ht="21" customHeight="1"/>
    <row r="715" ht="21" customHeight="1"/>
    <row r="716" ht="21" customHeight="1"/>
    <row r="717" ht="21" customHeight="1"/>
    <row r="718" ht="21" customHeight="1"/>
    <row r="719" ht="21" customHeight="1"/>
    <row r="720" ht="21" customHeight="1"/>
    <row r="721" ht="21" customHeight="1"/>
    <row r="722" ht="21" customHeight="1"/>
    <row r="723" ht="21" customHeight="1"/>
    <row r="724" ht="21" customHeight="1"/>
    <row r="725" ht="21" customHeight="1"/>
    <row r="726" ht="21" customHeight="1"/>
    <row r="727" ht="21" customHeight="1"/>
    <row r="728" ht="21" customHeight="1"/>
    <row r="729" ht="21" customHeight="1"/>
    <row r="730" ht="21" customHeight="1"/>
    <row r="731" ht="21" customHeight="1"/>
    <row r="732" ht="21" customHeight="1"/>
    <row r="733" ht="21" customHeight="1"/>
    <row r="734" ht="21" customHeight="1"/>
    <row r="735" ht="21" customHeight="1"/>
    <row r="736" ht="21" customHeight="1"/>
    <row r="737" ht="21" customHeight="1"/>
    <row r="738" ht="21" customHeight="1"/>
    <row r="739" ht="21" customHeight="1"/>
    <row r="740" ht="21" customHeight="1"/>
    <row r="741" ht="21" customHeight="1"/>
    <row r="742" ht="21" customHeight="1"/>
    <row r="743" ht="21" customHeight="1"/>
    <row r="744" ht="21" customHeight="1"/>
    <row r="745" ht="21" customHeight="1"/>
    <row r="746" ht="21" customHeight="1"/>
    <row r="747" ht="21" customHeight="1"/>
    <row r="748" ht="21" customHeight="1"/>
    <row r="749" ht="21" customHeight="1"/>
    <row r="750" ht="21" customHeight="1"/>
    <row r="751" ht="21" customHeight="1"/>
    <row r="752" ht="21" customHeight="1"/>
    <row r="753" ht="21" customHeight="1"/>
    <row r="754" ht="21" customHeight="1"/>
    <row r="755" ht="21" customHeight="1"/>
    <row r="756" ht="21" customHeight="1"/>
    <row r="757" ht="21" customHeight="1"/>
    <row r="758" ht="21" customHeight="1"/>
    <row r="759" ht="21" customHeight="1"/>
    <row r="760" ht="21" customHeight="1"/>
    <row r="761" ht="21" customHeight="1"/>
    <row r="762" ht="21" customHeight="1"/>
    <row r="763" ht="21" customHeight="1"/>
    <row r="764" ht="21" customHeight="1"/>
    <row r="765" ht="21" customHeight="1"/>
    <row r="766" ht="21" customHeight="1"/>
    <row r="767" ht="21" customHeight="1"/>
    <row r="768" ht="21" customHeight="1"/>
    <row r="769" ht="21" customHeight="1"/>
    <row r="770" ht="21" customHeight="1"/>
    <row r="771" ht="21" customHeight="1"/>
    <row r="772" ht="21" customHeight="1"/>
    <row r="773" ht="21" customHeight="1"/>
    <row r="774" ht="21" customHeight="1"/>
    <row r="775" ht="21" customHeight="1"/>
    <row r="776" ht="21" customHeight="1"/>
    <row r="777" ht="21" customHeight="1"/>
    <row r="778" ht="21" customHeight="1"/>
    <row r="779" ht="21" customHeight="1"/>
    <row r="780" ht="21" customHeight="1"/>
    <row r="781" ht="21" customHeight="1"/>
    <row r="782" ht="21" customHeight="1"/>
    <row r="783" ht="21" customHeight="1"/>
    <row r="784" ht="21" customHeight="1"/>
    <row r="785" ht="21" customHeight="1"/>
    <row r="786" ht="21" customHeight="1"/>
    <row r="787" ht="21" customHeight="1"/>
    <row r="788" ht="21" customHeight="1"/>
    <row r="789" ht="21" customHeight="1"/>
    <row r="790" ht="21" customHeight="1"/>
    <row r="791" ht="21" customHeight="1"/>
    <row r="792" ht="21" customHeight="1"/>
    <row r="793" ht="21" customHeight="1"/>
    <row r="794" ht="21" customHeight="1"/>
    <row r="795" ht="21" customHeight="1"/>
    <row r="796" ht="21" customHeight="1"/>
    <row r="797" ht="21" customHeight="1"/>
    <row r="798" ht="21" customHeight="1"/>
    <row r="799" ht="21" customHeight="1"/>
    <row r="800" ht="21" customHeight="1"/>
    <row r="801" ht="21" customHeight="1"/>
    <row r="802" ht="21" customHeight="1"/>
    <row r="803" ht="21" customHeight="1"/>
    <row r="804" ht="21" customHeight="1"/>
    <row r="805" ht="21" customHeight="1"/>
    <row r="806" ht="21" customHeight="1"/>
    <row r="807" ht="21" customHeight="1"/>
    <row r="808" ht="21" customHeight="1"/>
    <row r="809" ht="21" customHeight="1"/>
    <row r="810" ht="21" customHeight="1"/>
    <row r="811" ht="21" customHeight="1"/>
    <row r="812" ht="21" customHeight="1"/>
    <row r="813" ht="21" customHeight="1"/>
    <row r="814" ht="21" customHeight="1"/>
    <row r="815" ht="21" customHeight="1"/>
    <row r="816" ht="21" customHeight="1"/>
    <row r="817" ht="21" customHeight="1"/>
    <row r="818" ht="21" customHeight="1"/>
    <row r="819" ht="21" customHeight="1"/>
    <row r="820" ht="21" customHeight="1"/>
    <row r="821" ht="21" customHeight="1"/>
    <row r="822" ht="21" customHeight="1"/>
    <row r="823" ht="21" customHeight="1"/>
    <row r="824" ht="21" customHeight="1"/>
    <row r="825" ht="21" customHeight="1"/>
    <row r="826" ht="21" customHeight="1"/>
    <row r="827" ht="21" customHeight="1"/>
    <row r="828" ht="21" customHeight="1"/>
    <row r="829" ht="21" customHeight="1"/>
    <row r="830" ht="21" customHeight="1"/>
    <row r="831" ht="21" customHeight="1"/>
    <row r="832" ht="21" customHeight="1"/>
    <row r="833" ht="21" customHeight="1"/>
    <row r="834" ht="21" customHeight="1"/>
    <row r="835" ht="21" customHeight="1"/>
    <row r="836" ht="21" customHeight="1"/>
    <row r="837" ht="21" customHeight="1"/>
    <row r="838" ht="21" customHeight="1"/>
    <row r="839" ht="21" customHeight="1"/>
    <row r="840" ht="21" customHeight="1"/>
    <row r="841" ht="21" customHeight="1"/>
    <row r="842" ht="21" customHeight="1"/>
    <row r="843" ht="21" customHeight="1"/>
    <row r="844" ht="21" customHeight="1"/>
    <row r="845" ht="21" customHeight="1"/>
    <row r="846" ht="21" customHeight="1"/>
    <row r="847" ht="21" customHeight="1"/>
    <row r="848" ht="21" customHeight="1"/>
    <row r="849" ht="21" customHeight="1"/>
    <row r="850" ht="21" customHeight="1"/>
    <row r="851" ht="21" customHeight="1"/>
    <row r="852" ht="21" customHeight="1"/>
    <row r="853" ht="21" customHeight="1"/>
    <row r="854" ht="21" customHeight="1"/>
    <row r="855" ht="21" customHeight="1"/>
    <row r="856" ht="21" customHeight="1"/>
    <row r="857" ht="21" customHeight="1"/>
    <row r="858" ht="21" customHeight="1"/>
    <row r="859" ht="21" customHeight="1"/>
    <row r="860" ht="21" customHeight="1"/>
    <row r="861" ht="21" customHeight="1"/>
    <row r="862" ht="21" customHeight="1"/>
    <row r="863" ht="21" customHeight="1"/>
    <row r="864" ht="21" customHeight="1"/>
    <row r="865" ht="21" customHeight="1"/>
    <row r="866" ht="21" customHeight="1"/>
    <row r="867" ht="21" customHeight="1"/>
    <row r="868" ht="21" customHeight="1"/>
    <row r="869" ht="21" customHeight="1"/>
    <row r="870" ht="21" customHeight="1"/>
    <row r="871" ht="21" customHeight="1"/>
    <row r="872" ht="21" customHeight="1"/>
    <row r="873" ht="21" customHeight="1"/>
    <row r="874" ht="21" customHeight="1"/>
    <row r="875" ht="21" customHeight="1"/>
    <row r="876" ht="21" customHeight="1"/>
    <row r="877" ht="21" customHeight="1"/>
    <row r="878" ht="21" customHeight="1"/>
    <row r="879" ht="21" customHeight="1"/>
    <row r="880" ht="21" customHeight="1"/>
    <row r="881" ht="21" customHeight="1"/>
    <row r="882" ht="21" customHeight="1"/>
    <row r="883" ht="21" customHeight="1"/>
    <row r="884" ht="21" customHeight="1"/>
    <row r="885" ht="21" customHeight="1"/>
    <row r="886" ht="21" customHeight="1"/>
    <row r="887" ht="21" customHeight="1"/>
    <row r="888" ht="21" customHeight="1"/>
    <row r="889" ht="21" customHeight="1"/>
    <row r="890" ht="21" customHeight="1"/>
    <row r="891" ht="21" customHeight="1"/>
    <row r="892" ht="21" customHeight="1"/>
    <row r="893" ht="21" customHeight="1"/>
    <row r="894" ht="21" customHeight="1"/>
    <row r="895" ht="21" customHeight="1"/>
    <row r="896" ht="21" customHeight="1"/>
    <row r="897" ht="21" customHeight="1"/>
    <row r="898" ht="21" customHeight="1"/>
    <row r="899" ht="21" customHeight="1"/>
    <row r="900" ht="21" customHeight="1"/>
    <row r="901" ht="21" customHeight="1"/>
    <row r="902" ht="21" customHeight="1"/>
    <row r="903" ht="21" customHeight="1"/>
    <row r="904" ht="21" customHeight="1"/>
    <row r="905" ht="21" customHeight="1"/>
    <row r="906" ht="21" customHeight="1"/>
    <row r="907" ht="21" customHeight="1"/>
    <row r="908" ht="21" customHeight="1"/>
    <row r="909" ht="21" customHeight="1"/>
    <row r="910" ht="21" customHeight="1"/>
    <row r="911" ht="21" customHeight="1"/>
    <row r="912" ht="21" customHeight="1"/>
    <row r="913" ht="21" customHeight="1"/>
    <row r="914" ht="21" customHeight="1"/>
    <row r="915" ht="21" customHeight="1"/>
    <row r="916" ht="21" customHeight="1"/>
    <row r="917" ht="21" customHeight="1"/>
    <row r="918" ht="21" customHeight="1"/>
    <row r="919" ht="21" customHeight="1"/>
    <row r="920" ht="21" customHeight="1"/>
    <row r="921" ht="21" customHeight="1"/>
    <row r="922" ht="21" customHeight="1"/>
    <row r="923" ht="21" customHeight="1"/>
    <row r="924" ht="21" customHeight="1"/>
    <row r="925" ht="21" customHeight="1"/>
    <row r="926" ht="21" customHeight="1"/>
    <row r="927" ht="21" customHeight="1"/>
    <row r="928" ht="21" customHeight="1"/>
    <row r="929" ht="21" customHeight="1"/>
    <row r="930" ht="21" customHeight="1"/>
    <row r="931" ht="21" customHeight="1"/>
    <row r="932" ht="21" customHeight="1"/>
    <row r="933" ht="21" customHeight="1"/>
    <row r="934" ht="21" customHeight="1"/>
    <row r="935" ht="21" customHeight="1"/>
    <row r="936" ht="21" customHeight="1"/>
    <row r="937" ht="21" customHeight="1"/>
    <row r="938" ht="21" customHeight="1"/>
    <row r="939" ht="21" customHeight="1"/>
    <row r="940" ht="21" customHeight="1"/>
    <row r="941" ht="21" customHeight="1"/>
    <row r="942" ht="21" customHeight="1"/>
    <row r="943" ht="21" customHeight="1"/>
    <row r="944" ht="21" customHeight="1"/>
    <row r="945" ht="21" customHeight="1"/>
    <row r="946" ht="21" customHeight="1"/>
    <row r="947" ht="21" customHeight="1"/>
    <row r="948" ht="21" customHeight="1"/>
    <row r="949" ht="21" customHeight="1"/>
    <row r="950" ht="21" customHeight="1"/>
    <row r="951" ht="21" customHeight="1"/>
    <row r="952" ht="21" customHeight="1"/>
    <row r="953" ht="21" customHeight="1"/>
    <row r="954" ht="21" customHeight="1"/>
    <row r="955" ht="21" customHeight="1"/>
    <row r="956" ht="21" customHeight="1"/>
    <row r="957" ht="21" customHeight="1"/>
    <row r="958" ht="21" customHeight="1"/>
    <row r="959" ht="21" customHeight="1"/>
    <row r="960" ht="21" customHeight="1"/>
    <row r="961" ht="21" customHeight="1"/>
    <row r="962" ht="21" customHeight="1"/>
    <row r="963" ht="21" customHeight="1"/>
    <row r="964" ht="21" customHeight="1"/>
    <row r="965" ht="21" customHeight="1"/>
    <row r="966" ht="21" customHeight="1"/>
    <row r="967" ht="21" customHeight="1"/>
    <row r="968" ht="21" customHeight="1"/>
    <row r="969" ht="21" customHeight="1"/>
    <row r="970" ht="21" customHeight="1"/>
    <row r="971" ht="21" customHeight="1"/>
    <row r="972" ht="21" customHeight="1"/>
    <row r="973" ht="21" customHeight="1"/>
    <row r="974" ht="21" customHeight="1"/>
    <row r="975" ht="21" customHeight="1"/>
    <row r="976" ht="21" customHeight="1"/>
    <row r="977" ht="21" customHeight="1"/>
    <row r="978" ht="21" customHeight="1"/>
    <row r="979" ht="21" customHeight="1"/>
    <row r="980" ht="21" customHeight="1"/>
    <row r="981" ht="21" customHeight="1"/>
    <row r="982" ht="21" customHeight="1"/>
    <row r="983" ht="21" customHeight="1"/>
    <row r="984" ht="21" customHeight="1"/>
    <row r="985" ht="21" customHeight="1"/>
    <row r="986" ht="21" customHeight="1"/>
    <row r="987" ht="21" customHeight="1"/>
    <row r="988" ht="21" customHeight="1"/>
    <row r="989" ht="21" customHeight="1"/>
    <row r="990" ht="21" customHeight="1"/>
    <row r="991" ht="21" customHeight="1"/>
    <row r="992" ht="21" customHeight="1"/>
    <row r="993" ht="21" customHeight="1"/>
    <row r="994" ht="21" customHeight="1"/>
    <row r="995" ht="21" customHeight="1"/>
    <row r="996" ht="21" customHeight="1"/>
    <row r="997" ht="21" customHeight="1"/>
    <row r="998" ht="21" customHeight="1"/>
    <row r="999" ht="21" customHeight="1"/>
    <row r="1000" ht="21" customHeight="1"/>
    <row r="1001" ht="21" customHeight="1"/>
    <row r="1002" ht="21" customHeight="1"/>
    <row r="1003" ht="21" customHeight="1"/>
    <row r="1004" ht="21" customHeight="1"/>
    <row r="1005" ht="21" customHeight="1"/>
    <row r="1006" ht="21" customHeight="1"/>
    <row r="1007" ht="21" customHeight="1"/>
    <row r="1008" ht="21" customHeight="1"/>
    <row r="1009" ht="21" customHeight="1"/>
    <row r="1010" ht="21" customHeight="1"/>
    <row r="1011" ht="21" customHeight="1"/>
    <row r="1012" ht="21" customHeight="1"/>
    <row r="1013" ht="21" customHeight="1"/>
    <row r="1014" ht="21" customHeight="1"/>
    <row r="1015" ht="21" customHeight="1"/>
    <row r="1016" ht="21" customHeight="1"/>
    <row r="1017" ht="21" customHeight="1"/>
    <row r="1018" ht="21" customHeight="1"/>
    <row r="1019" ht="21" customHeight="1"/>
    <row r="1020" ht="21" customHeight="1"/>
    <row r="1021" ht="21" customHeight="1"/>
    <row r="1022" ht="21" customHeight="1"/>
    <row r="1023" ht="21" customHeight="1"/>
    <row r="1024" ht="21" customHeight="1"/>
    <row r="1025" ht="21" customHeight="1"/>
    <row r="1026" ht="21" customHeight="1"/>
    <row r="1027" ht="21" customHeight="1"/>
    <row r="1028" ht="21" customHeight="1"/>
    <row r="1029" ht="21" customHeight="1"/>
    <row r="1030" ht="21" customHeight="1"/>
    <row r="1031" ht="21" customHeight="1"/>
    <row r="1032" ht="21" customHeight="1"/>
    <row r="1033" ht="21" customHeight="1"/>
    <row r="1034" ht="21" customHeight="1"/>
    <row r="1035" ht="21" customHeight="1"/>
    <row r="1036" ht="21" customHeight="1"/>
    <row r="1037" ht="21" customHeight="1"/>
    <row r="1038" ht="21" customHeight="1"/>
    <row r="1039" ht="21" customHeight="1"/>
    <row r="1040" ht="21" customHeight="1"/>
    <row r="1041" ht="21" customHeight="1"/>
    <row r="1042" ht="21" customHeight="1"/>
    <row r="1043" ht="21" customHeight="1"/>
    <row r="1044" ht="21" customHeight="1"/>
    <row r="1045" ht="21" customHeight="1"/>
    <row r="1046" ht="21" customHeight="1"/>
    <row r="1047" ht="21" customHeight="1"/>
    <row r="1048" ht="21" customHeight="1"/>
    <row r="1049" ht="21" customHeight="1"/>
    <row r="1050" ht="21" customHeight="1"/>
    <row r="1051" ht="21" customHeight="1"/>
    <row r="1052" ht="21" customHeight="1"/>
    <row r="1053" ht="21" customHeight="1"/>
    <row r="1054" ht="21" customHeight="1"/>
    <row r="1055" ht="21" customHeight="1"/>
    <row r="1056" ht="21" customHeight="1"/>
    <row r="1057" ht="21" customHeight="1"/>
    <row r="1058" ht="21" customHeight="1"/>
    <row r="1059" ht="21" customHeight="1"/>
    <row r="1060" ht="21" customHeight="1"/>
    <row r="1061" ht="21" customHeight="1"/>
    <row r="1062" ht="21" customHeight="1"/>
    <row r="1063" ht="21" customHeight="1"/>
    <row r="1064" ht="21" customHeight="1"/>
    <row r="1065" ht="21" customHeight="1"/>
    <row r="1066" ht="21" customHeight="1"/>
    <row r="1067" ht="21" customHeight="1"/>
    <row r="1068" ht="21" customHeight="1"/>
    <row r="1069" ht="21" customHeight="1"/>
    <row r="1070" ht="21" customHeight="1"/>
    <row r="1071" ht="21" customHeight="1"/>
    <row r="1072" ht="21" customHeight="1"/>
    <row r="1073" ht="21" customHeight="1"/>
    <row r="1074" ht="21" customHeight="1"/>
    <row r="1075" ht="21" customHeight="1"/>
    <row r="1076" ht="21" customHeight="1"/>
    <row r="1077" ht="21" customHeight="1"/>
    <row r="1078" ht="21" customHeight="1"/>
    <row r="1079" ht="21" customHeight="1"/>
    <row r="1080" ht="21" customHeight="1"/>
    <row r="1081" ht="21" customHeight="1"/>
    <row r="1082" ht="21" customHeight="1"/>
    <row r="1083" ht="21" customHeight="1"/>
    <row r="1084" ht="21" customHeight="1"/>
    <row r="1085" ht="21" customHeight="1"/>
    <row r="1086" ht="21" customHeight="1"/>
    <row r="1087" ht="21" customHeight="1"/>
    <row r="1088" ht="21" customHeight="1"/>
    <row r="1089" ht="21" customHeight="1"/>
    <row r="1090" ht="21" customHeight="1"/>
    <row r="1091" ht="21" customHeight="1"/>
    <row r="1092" ht="21" customHeight="1"/>
    <row r="1093" ht="21" customHeight="1"/>
    <row r="1094" ht="21" customHeight="1"/>
    <row r="1095" ht="21" customHeight="1"/>
    <row r="1096" ht="21" customHeight="1"/>
    <row r="1097" ht="21" customHeight="1"/>
    <row r="1098" ht="21" customHeight="1"/>
    <row r="1099" ht="21" customHeight="1"/>
    <row r="1100" ht="21" customHeight="1"/>
    <row r="1101" ht="21" customHeight="1"/>
    <row r="1102" ht="21" customHeight="1"/>
    <row r="1103" ht="21" customHeight="1"/>
    <row r="1104" ht="21" customHeight="1"/>
    <row r="1105" ht="21" customHeight="1"/>
    <row r="1106" ht="21" customHeight="1"/>
    <row r="1107" ht="21" customHeight="1"/>
    <row r="1108" ht="21" customHeight="1"/>
    <row r="1109" ht="21" customHeight="1"/>
    <row r="1110" ht="21" customHeight="1"/>
    <row r="1111" ht="21" customHeight="1"/>
    <row r="1112" ht="21" customHeight="1"/>
    <row r="1113" ht="21" customHeight="1"/>
    <row r="1114" ht="21" customHeight="1"/>
    <row r="1115" ht="21" customHeight="1"/>
    <row r="1116" ht="21" customHeight="1"/>
    <row r="1117" ht="21" customHeight="1"/>
    <row r="1118" ht="21" customHeight="1"/>
    <row r="1119" ht="21" customHeight="1"/>
    <row r="1120" ht="21" customHeight="1"/>
    <row r="1121" ht="21" customHeight="1"/>
    <row r="1122" ht="21" customHeight="1"/>
    <row r="1123" ht="21" customHeight="1"/>
    <row r="1124" ht="21" customHeight="1"/>
    <row r="1125" ht="21" customHeight="1"/>
    <row r="1126" ht="21" customHeight="1"/>
    <row r="1127" ht="21" customHeight="1"/>
    <row r="1128" ht="21" customHeight="1"/>
    <row r="1129" ht="21" customHeight="1"/>
    <row r="1130" ht="21" customHeight="1"/>
    <row r="1131" ht="21" customHeight="1"/>
    <row r="1132" ht="21" customHeight="1"/>
    <row r="1133" ht="21" customHeight="1"/>
    <row r="1134" ht="21" customHeight="1"/>
    <row r="1135" ht="21" customHeight="1"/>
    <row r="1136" ht="21" customHeight="1"/>
    <row r="1137" ht="21" customHeight="1"/>
    <row r="1138" ht="21" customHeight="1"/>
    <row r="1139" ht="21" customHeight="1"/>
    <row r="1140" ht="21" customHeight="1"/>
    <row r="1141" ht="21" customHeight="1"/>
    <row r="1142" ht="21" customHeight="1"/>
    <row r="1143" ht="21" customHeight="1"/>
    <row r="1144" ht="21" customHeight="1"/>
    <row r="1145" ht="21" customHeight="1"/>
    <row r="1146" ht="21" customHeight="1"/>
    <row r="1147" ht="21" customHeight="1"/>
    <row r="1148" ht="21" customHeight="1"/>
    <row r="1149" ht="21" customHeight="1"/>
    <row r="1150" ht="21" customHeight="1"/>
    <row r="1151" ht="21" customHeight="1"/>
    <row r="1152" ht="21" customHeight="1"/>
    <row r="1153" ht="21" customHeight="1"/>
    <row r="1154" ht="21" customHeight="1"/>
    <row r="1155" ht="21" customHeight="1"/>
    <row r="1156" ht="21" customHeight="1"/>
    <row r="1157" ht="21" customHeight="1"/>
    <row r="1158" ht="21" customHeight="1"/>
    <row r="1159" ht="21" customHeight="1"/>
    <row r="1160" ht="21" customHeight="1"/>
    <row r="1161" ht="21" customHeight="1"/>
    <row r="1162" ht="21" customHeight="1"/>
    <row r="1163" ht="21" customHeight="1"/>
    <row r="1164" ht="21" customHeight="1"/>
    <row r="1165" ht="21" customHeight="1"/>
    <row r="1166" ht="21" customHeight="1"/>
    <row r="1167" ht="21" customHeight="1"/>
    <row r="1168" ht="21" customHeight="1"/>
    <row r="1169" ht="21" customHeight="1"/>
    <row r="1170" ht="21" customHeight="1"/>
  </sheetData>
  <mergeCells count="2">
    <mergeCell ref="A1:D1"/>
    <mergeCell ref="C2:D2"/>
  </mergeCells>
  <printOptions horizontalCentered="1"/>
  <pageMargins left="0.751388888888889" right="0.751388888888889" top="1.10208333333333" bottom="1.10208333333333" header="0.298611111111111" footer="0.298611111111111"/>
  <pageSetup paperSize="9" scale="87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Define</vt:lpstr>
      <vt:lpstr>二十三、松木财政收支预算</vt:lpstr>
      <vt:lpstr>二十四、松木财政支出预算明细表</vt:lpstr>
      <vt:lpstr>二十五、松木政府性基金预算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sunhao</dc:creator>
  <cp:lastModifiedBy>美女无敌</cp:lastModifiedBy>
  <dcterms:created xsi:type="dcterms:W3CDTF">2017-12-23T15:28:00Z</dcterms:created>
  <cp:lastPrinted>2023-12-17T08:34:00Z</cp:lastPrinted>
  <dcterms:modified xsi:type="dcterms:W3CDTF">2026-05-22T06:52:40Z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KSORubyTemplateID">
    <vt:lpwstr>14</vt:lpwstr>
  </property>
  <property fmtid="{D5CDD505-2E9C-101B-9397-08002B2CF9AE}" pid="4" name="ICV">
    <vt:lpwstr>42BDAF8B5AEA4586A39A838270D3552D_13</vt:lpwstr>
  </property>
  <property fmtid="{D5CDD505-2E9C-101B-9397-08002B2CF9AE}" pid="5" name="KSOReadingLayout">
    <vt:bool>false</vt:bool>
  </property>
  <property fmtid="{D5CDD505-2E9C-101B-9397-08002B2CF9AE}" pid="6" name="CalculationRule">
    <vt:i4>0</vt:i4>
  </property>
</Properties>
</file>