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125" windowHeight="12540" activeTab="1"/>
  </bookViews>
  <sheets>
    <sheet name="2020-2035年衡阳市珠晖区城区老旧小区改造计划表" sheetId="2" r:id="rId1"/>
    <sheet name="2020-2022年度衡阳市珠晖区城区老旧小区改造时序与项目库" sheetId="1" r:id="rId2"/>
  </sheets>
  <calcPr calcId="125725"/>
</workbook>
</file>

<file path=xl/calcChain.xml><?xml version="1.0" encoding="utf-8"?>
<calcChain xmlns="http://schemas.openxmlformats.org/spreadsheetml/2006/main">
  <c r="M166" i="1"/>
  <c r="H166"/>
  <c r="G166"/>
  <c r="F166"/>
  <c r="H104"/>
  <c r="H102"/>
  <c r="H101"/>
  <c r="H54"/>
  <c r="H51"/>
  <c r="H49"/>
  <c r="H21"/>
  <c r="H20"/>
  <c r="BA47" i="2"/>
  <c r="BA46"/>
  <c r="BA45"/>
  <c r="BA44"/>
  <c r="BA43"/>
  <c r="BA42"/>
  <c r="BA41"/>
  <c r="BA40"/>
  <c r="BA39"/>
  <c r="BA38"/>
  <c r="BA37"/>
  <c r="BA36"/>
  <c r="BA35"/>
  <c r="BA34"/>
  <c r="BA33"/>
  <c r="BA32"/>
  <c r="BA31"/>
  <c r="BA30"/>
  <c r="BA29"/>
  <c r="BA28"/>
  <c r="BA27"/>
  <c r="BA26"/>
  <c r="BA25"/>
  <c r="BB24"/>
  <c r="BA24"/>
  <c r="BA23"/>
  <c r="BA22"/>
  <c r="BA21"/>
  <c r="BA20"/>
  <c r="BA19"/>
  <c r="BA18"/>
  <c r="BA17"/>
  <c r="BA16"/>
  <c r="BA15"/>
  <c r="BA14"/>
  <c r="BA13"/>
  <c r="BA12"/>
  <c r="BA11"/>
  <c r="BA10"/>
  <c r="BA9"/>
  <c r="BA8"/>
  <c r="BE7"/>
  <c r="BA7"/>
  <c r="AW7"/>
  <c r="AS7"/>
  <c r="AO7"/>
</calcChain>
</file>

<file path=xl/sharedStrings.xml><?xml version="1.0" encoding="utf-8"?>
<sst xmlns="http://schemas.openxmlformats.org/spreadsheetml/2006/main" count="1137" uniqueCount="320">
  <si>
    <t>城区</t>
  </si>
  <si>
    <t>改造时间（年）</t>
  </si>
  <si>
    <t>改造小区数量（个）</t>
  </si>
  <si>
    <t>小区名称</t>
  </si>
  <si>
    <t>备注</t>
  </si>
  <si>
    <t>珠晖区</t>
  </si>
  <si>
    <t>2020-2022</t>
  </si>
  <si>
    <t>和平小区社区、和平小区广场片、同仁里广场片、粤汉路32号、粤汉路40号、丰收大厦22号、23号、安居里114号、东风北路259号、安居里1-13号、丰收菜园五栋楼、永安大厦小区、东桥15－30号34-39号、东桥31-33号、东桥31-33号、明翰大厦、7432小区、集材厂家属区、农村信用社小区、司法所院小区、供销社小区、骨粉厂家属房、湖北路135号、湘江东路28号、宣灵村15-20号、泉溪村6-7号、泉溪村50-60号、葵花里13号、泉溪村40号片、湖北路87号片、东风北路33号、葵花里43-44号、桥头村14号-20号、桥头村7号-12号、葵花里47号、48号、站前派出所家属房、葵花里7-9号、桥头村28号-31号、湖北路社区、干子里片（干子里3-9号、17号、35-36号、38-40号、45-50号、53-54号、60号、68号、东风北路52-80号）、（湘江东路46号、48号、50号、52号、54号、56号）、开福巷片、湖北路88-110号、湖北里巷1-20号片、（德福巷21-24号、42号、44号、46-47号、50号）、德福巷1-10号片、杨家东村片、外贸大厦、筑天大厦、（湖南路48、68号）、湖北路7-9号、安全里片、天益花园、衡机里1-350号片、北极村1-335号片、建衡小区、二建小区、荷花坪99号、东信小区、中天小区（19-44号）、铁路平房、荷花新村、荷花坪184号、荷花坪51号、东风支路67号四栋、东三角线136-139号、（广西路21-38号、55-66号）、（东风南路89号、91号）、东风南路55号、（东风南路7、11号）、东风南路13号、（东风南路75、77、79号）、（东香苑一、二期）、广西路21-38号、东三角线102-133号、叉车厂老家属区、叉车厂中南海家属区、电筒厂家属区、食品加工厂家属区、航校家属区、铁五局家属区、（龙家坪29号、33号-41号铁路房子）、东风路小学家属房、派出所家属房、茅坪粮库家属房、衡阳市江东中医院家属楼、富东小区、（三化三、四栋）、六建公司、兴业大厦、人防办楼、九层楼、医药公司、（如意里27~28号、30~32号）、平安里23号、东风里93号、六建公司家属房、平安里2号2栋、平安里73~99号、东风南路135~136号、（东风南路222~224、236号）、东风南路113-117号、 南华医院小区（21~27栋、13、16~20栋、）、 南华医院小区（4、7、8、10栋）、三维公司家属房、水泥电杆厂家属区、市仪表机床厂家属区、（保卫里86-88号、213号）、健康里1号家属楼、（苗圃路41、42、33号）、市电控电器厂、（运机10、11、12、13栋）、（运机5、8、19~24、26、27、28、29、30栋）、财校家属区、开关厂家属房、标准件厂、耐火材料厂、省水电安装公司家属区、建光村小区23-31栋、建光村农场小区、建光村三八院及6-8栋、建光村桃子园小区、建湘村32-34栋小区、建湘机械厂家属区、东山楼、粤新小区、盐业公司家属楼(丰收菜园47-54号）、盐业公司家属楼(丰收菜园62-64号）、东风北路260号、252、242.244、246、248号、东风北路158-172号、国土局家属楼（东风北路144-156号）、三得利住宅楼东风北路110~118号、粤汉小学家属楼、（廖家巷77-79、99-99、100-105号）、盐田巷65号、七中家属区(湘江东路305-317号)、盐田巷32-34号、湘江东路9号（外滩花苑C栋）、临江村27栋、老筒子楼（三建）、四合院、天风、海洋大厦、衡阳市出版物交易市场西侧老旧小区（临江村17、18、19、20、21栋)、新衡化工厂家属区、政府家属楼、互助里小区（5栋）、建国里小区（1-4、6-7、9-11、13-14、17、19栋）、勤俭里小区(1、3-4、6栋)、文明里小区（3-16栋）、文明里小区（平房区）、 新风里小区（1-14栋）、八角塘小区（1-8栋）、友爱里小区（6-8、10-13、15-16、18-19、21-22、24-25栋）、龙山里小区（1-4、6、8、10、12、14栋）、怀窑里小区（1-14栋）、亚运村、鑫园市场、篮球场、中心平房、车站路、华新小区（10-58、60、62-73、75-77、附68、附62、附63）、四建三工区、安置房；</t>
  </si>
  <si>
    <t>2000年以前符合老旧小区改造政策的小区</t>
  </si>
  <si>
    <t>2023-2025</t>
  </si>
  <si>
    <t>2026-2030</t>
  </si>
  <si>
    <t>2031-2035</t>
  </si>
  <si>
    <t>序号</t>
  </si>
  <si>
    <t>所在街道及社区</t>
  </si>
  <si>
    <t>房屋性质</t>
  </si>
  <si>
    <t>涉及户数（户）</t>
  </si>
  <si>
    <t>小区内楼栋数（栋）</t>
  </si>
  <si>
    <t>总建筑面积（万平方米）</t>
  </si>
  <si>
    <t>建成时间</t>
  </si>
  <si>
    <t>改造时间</t>
  </si>
  <si>
    <t>改造目标</t>
  </si>
  <si>
    <t>计划改造内容</t>
  </si>
  <si>
    <t>预计划投资额（万元）</t>
  </si>
  <si>
    <t>广东路街道和平小区社区</t>
  </si>
  <si>
    <t>和平小区社区</t>
  </si>
  <si>
    <t>房改房</t>
  </si>
  <si>
    <t>90年代</t>
  </si>
  <si>
    <t>重点社区</t>
  </si>
  <si>
    <t>屋顶防水改造、房屋立面改造、新增单元门、防盗网及窗户更换，落水管改造、线路整理、空调外机规整、楼梯间改造（墙面、扶手、顶灯）、新增垃圾桶、新增油烟净化设备（小型每户一台）、新增监控设备、新增消防设施、景观改造、新增晾衣架、生活污水散排处理、化粪池清淤、地面白改黑等</t>
  </si>
  <si>
    <t>和平小区广场片</t>
  </si>
  <si>
    <t>同仁里广场片</t>
  </si>
  <si>
    <t>粤汉街道 安居里社区</t>
  </si>
  <si>
    <t>粤汉路32号</t>
  </si>
  <si>
    <t>新大桥指挥部安置房</t>
  </si>
  <si>
    <t>1990年</t>
  </si>
  <si>
    <t>合格社区</t>
  </si>
  <si>
    <t>房屋立面改造、新增单元门、防盗网及窗户更换，落水管改造、线路整理、空调外机规整、楼梯间改造（墙面、扶手、顶灯）、垃圾道废除(新增垃圾桶)、新增油烟净化设备（小型每户一台）、新增监控设备、新增消防设施、景观改造、新增晾衣架、变压器落地、生活污水散排处理、化粪池清淤、地面白改黑等</t>
  </si>
  <si>
    <t>粤汉路40号</t>
  </si>
  <si>
    <t>普通商品房</t>
  </si>
  <si>
    <t>1992年</t>
  </si>
  <si>
    <t>丰收大厦22号、23号</t>
  </si>
  <si>
    <t>1994年</t>
  </si>
  <si>
    <t>安居里114号</t>
  </si>
  <si>
    <t>铁路家属房</t>
  </si>
  <si>
    <t>东风北路259号</t>
  </si>
  <si>
    <t>1995年</t>
  </si>
  <si>
    <t>安居里1-13号</t>
  </si>
  <si>
    <t>1991年</t>
  </si>
  <si>
    <t>丰收菜园五栋楼</t>
  </si>
  <si>
    <t>1996年</t>
  </si>
  <si>
    <t>永安大厦小区</t>
  </si>
  <si>
    <t>1999年</t>
  </si>
  <si>
    <t>东桥15－30号34-39号</t>
  </si>
  <si>
    <t>东桥31-33号</t>
  </si>
  <si>
    <t>外贸家属房</t>
  </si>
  <si>
    <t>1983年</t>
  </si>
  <si>
    <t>明翰大厦</t>
  </si>
  <si>
    <t>东阳渡街道东阳渡社区</t>
  </si>
  <si>
    <t>7432小区</t>
  </si>
  <si>
    <t>1960-1990</t>
  </si>
  <si>
    <t>屋顶防水改造、房屋立面改造、新增单元门、防盗网及窗户更换，落水管改造、线路整理、空调外机规整、楼梯间改造（墙面、扶手、顶灯）、垃圾道废除(新增垃圾桶)、新增油烟净化设备（小型每户一台）、新增监控设备、新增消防设施、景观改造、新增晾衣架、生活污水散排处理、化粪池清淤、地面白改黑等</t>
  </si>
  <si>
    <t>集材厂家属区</t>
  </si>
  <si>
    <t>农村信用社小区</t>
  </si>
  <si>
    <t>集资房</t>
  </si>
  <si>
    <t>司法所院小区</t>
  </si>
  <si>
    <t>屋顶防水改造、房屋立面改造、落水管改造、线路整理、空调外机规整、化粪池清淤、配套设施、地面白改黑等</t>
  </si>
  <si>
    <t>供销社小区</t>
  </si>
  <si>
    <t>屋顶防水改造、房屋立面改造、新增单元门、防盗网及窗户更换，落水管改造、线路整理、空调外机规整、楼梯间改造（墙面、扶手、顶灯）、新增垃圾桶、新增油烟净化设备（小型每户一台）、新增消防设施、景观改造、新增晾衣架、生活污水散排处理、化粪池清淤、地面白改黑等</t>
  </si>
  <si>
    <t>骨粉厂家属房</t>
  </si>
  <si>
    <t>广东路街道葵花里社区</t>
  </si>
  <si>
    <t>湖北路135号</t>
  </si>
  <si>
    <t>商品房</t>
  </si>
  <si>
    <t>湘江东路28号</t>
  </si>
  <si>
    <t>80年代</t>
  </si>
  <si>
    <t>宣灵村15-20号</t>
  </si>
  <si>
    <t>泉溪村6-7号</t>
  </si>
  <si>
    <t>泉溪村50-60号</t>
  </si>
  <si>
    <t>葵花里13号</t>
  </si>
  <si>
    <t>泉溪村40号片</t>
  </si>
  <si>
    <t>湖北路87号片</t>
  </si>
  <si>
    <t>东风北路33号</t>
  </si>
  <si>
    <t>葵花里43-44号</t>
  </si>
  <si>
    <t>桥头村14号-20</t>
  </si>
  <si>
    <t>桥头村7号-12号</t>
  </si>
  <si>
    <t>临江路10号-20号</t>
  </si>
  <si>
    <t>葵花里47号、48号</t>
  </si>
  <si>
    <t>站前派出所家属房</t>
  </si>
  <si>
    <t>葵花里7-9号</t>
  </si>
  <si>
    <t>桥头村28号-31号</t>
  </si>
  <si>
    <t>广东路街道湖北路社区</t>
  </si>
  <si>
    <t>湖北路社区</t>
  </si>
  <si>
    <t>干子里片（干子里3-9号、17号、35-36号、38-40号、45-50号、53-54号、60号、68号、东风北路52-80号）</t>
  </si>
  <si>
    <t>铁路家属房、房改房</t>
  </si>
  <si>
    <t>湘江东路46号、48号、50号、52号、54号、56号</t>
  </si>
  <si>
    <t>开福巷片</t>
  </si>
  <si>
    <t>湖北路88-110号</t>
  </si>
  <si>
    <t>湖北里巷1-20号片</t>
  </si>
  <si>
    <t>德福巷21-24号、42号、44号、46-47号、50号</t>
  </si>
  <si>
    <t>德福巷1-10号片</t>
  </si>
  <si>
    <t>杨家东村片</t>
  </si>
  <si>
    <t>房改房、商品房</t>
  </si>
  <si>
    <t>广东路街道车站坪社区</t>
  </si>
  <si>
    <t>外贸大厦</t>
  </si>
  <si>
    <t>筑天大厦</t>
  </si>
  <si>
    <t>湖南路48、68号</t>
  </si>
  <si>
    <t>湖北路7-9号</t>
  </si>
  <si>
    <t>安全里片</t>
  </si>
  <si>
    <t>天益花园</t>
  </si>
  <si>
    <t>衡机里1-350号片</t>
  </si>
  <si>
    <t>北极村1-335号片</t>
  </si>
  <si>
    <t>广东路街道荷花坪社区</t>
  </si>
  <si>
    <t>建衡小区</t>
  </si>
  <si>
    <t>屋顶防水改造、房屋立面改造、新增单元门、防盗网及窗户更换，落水管改造、线路整理、空调外机规整、楼梯间改造（墙面、扶手、顶灯）、新增油烟净化设备（小型每户一台）、新增监控设备、新增消防设施、景观改造、新增晾衣架、生活污水散排处理、化粪池清淤、地面白改黑等</t>
  </si>
  <si>
    <t>二建小区</t>
  </si>
  <si>
    <t>荷花坪99号</t>
  </si>
  <si>
    <t>东信小区</t>
  </si>
  <si>
    <t>中天小区
（19-44号）</t>
  </si>
  <si>
    <t>铁路平房</t>
  </si>
  <si>
    <t>60年代</t>
  </si>
  <si>
    <t>荷花新村</t>
  </si>
  <si>
    <t>小产权房</t>
  </si>
  <si>
    <t>荷花坪184号</t>
  </si>
  <si>
    <t>荷花坪51号</t>
  </si>
  <si>
    <t>广东路街道上溪社区</t>
  </si>
  <si>
    <t>东风支路67号四栋</t>
  </si>
  <si>
    <t>东三角线136-139号</t>
  </si>
  <si>
    <t>广西路21-38号、55-66号</t>
  </si>
  <si>
    <t>91年代</t>
  </si>
  <si>
    <t>东风南路89号、91号</t>
  </si>
  <si>
    <t>92年代</t>
  </si>
  <si>
    <t>东风南路55号</t>
  </si>
  <si>
    <t>东风南路7、11号</t>
  </si>
  <si>
    <t>东风南路13号</t>
  </si>
  <si>
    <t>东风南路75、77、79</t>
  </si>
  <si>
    <t>东香苑一、二期</t>
  </si>
  <si>
    <t>2000年代</t>
  </si>
  <si>
    <t>广西路21-38号</t>
  </si>
  <si>
    <t>东三角线102-133号</t>
  </si>
  <si>
    <t>粤汉街道 机场社区</t>
  </si>
  <si>
    <t>叉车厂老家属区</t>
  </si>
  <si>
    <t>经适房等保障房小区</t>
  </si>
  <si>
    <t>1982-1993</t>
  </si>
  <si>
    <t>叉车厂中南海家属区</t>
  </si>
  <si>
    <t>1994-1999</t>
  </si>
  <si>
    <t>电筒厂家属区</t>
  </si>
  <si>
    <t>食品加工厂家属区</t>
  </si>
  <si>
    <t>航校家属区</t>
  </si>
  <si>
    <t>1993-1998</t>
  </si>
  <si>
    <t>铁五局家属区</t>
  </si>
  <si>
    <t>东风街道 茅坪社区</t>
  </si>
  <si>
    <t>龙家坪29号、33号-41号铁路房子</t>
  </si>
  <si>
    <t>单位集资</t>
  </si>
  <si>
    <t>1981年</t>
  </si>
  <si>
    <t>东风路小学家属房</t>
  </si>
  <si>
    <t>1976
1999</t>
  </si>
  <si>
    <t>派出所家属房</t>
  </si>
  <si>
    <t>茅坪粮库家属房</t>
  </si>
  <si>
    <t>衡阳市江东中医院家属楼</t>
  </si>
  <si>
    <t>富东小区</t>
  </si>
  <si>
    <t>商品房无物业</t>
  </si>
  <si>
    <t>三化三、四栋</t>
  </si>
  <si>
    <t>六建公司</t>
  </si>
  <si>
    <t>兴业大厦</t>
  </si>
  <si>
    <t>人防办楼</t>
  </si>
  <si>
    <t>九层楼</t>
  </si>
  <si>
    <t>医药公司</t>
  </si>
  <si>
    <t>东风街道 前进里社区</t>
  </si>
  <si>
    <t>如意里27~28号、30~32号</t>
  </si>
  <si>
    <t>单位集资房</t>
  </si>
  <si>
    <t>27-28号建于上世纪60年代，30-32号1998年</t>
  </si>
  <si>
    <t>平安里23号</t>
  </si>
  <si>
    <t>建于上世纪80年代</t>
  </si>
  <si>
    <t>东风里93号</t>
  </si>
  <si>
    <t>上世纪90年代</t>
  </si>
  <si>
    <t>屋顶防水改造、房屋立面改造、新增单元门、防盗网及窗户更换，落水管改造、线路整理、空调外机规整、楼梯间改造（墙面、扶手、顶灯）、新增垃圾桶、新增油烟净化设备（小型每户一台）、新增消防设施、新增晾衣架、生活污水散排处理、化粪池清淤、地面白改黑等</t>
  </si>
  <si>
    <t>东风街道前进里社区</t>
  </si>
  <si>
    <t>六建公司家属房</t>
  </si>
  <si>
    <t>平安里2号2栋</t>
  </si>
  <si>
    <t>平安里73~99号</t>
  </si>
  <si>
    <t>73-78号房产公司房，88-99号铁五局家属房</t>
  </si>
  <si>
    <t>东风街 道前进里社区</t>
  </si>
  <si>
    <t>东风南路135~136号</t>
  </si>
  <si>
    <t>东风南路222~224、236号</t>
  </si>
  <si>
    <t>东风南路113-117号</t>
  </si>
  <si>
    <t>东风街道 一六村社区</t>
  </si>
  <si>
    <t xml:space="preserve"> 南华医院小区（21~27栋、13、16~20栋、）</t>
  </si>
  <si>
    <t>13、16~20栋是房改房21~27栋是集资房</t>
  </si>
  <si>
    <t>13、16~20栋90年代21~27栋是2000年以前</t>
  </si>
  <si>
    <t>屋顶防水改造、房屋立面改造、新增单元门、防盗网及窗户更换，落水管改造、线路整理、空调外机规整、楼梯间改造（墙面、扶手、顶灯）、新增垃圾桶、新增油烟净化设备（小型每户一台）、新增消防设施、景观改造（休闲广场）、新增晾衣架、生活污水散排处理、化粪池清淤、地面白改黑，新建停车场等</t>
  </si>
  <si>
    <t xml:space="preserve"> 南华医院小区（4、7、8、10栋）</t>
  </si>
  <si>
    <t>80年代初</t>
  </si>
  <si>
    <t>屋顶防水改造、楼梯间改造（墙面、扶手、顶灯）、新增垃圾桶、路灯等</t>
  </si>
  <si>
    <t>三维公司家属房</t>
  </si>
  <si>
    <t>水泥电杆厂家属区</t>
  </si>
  <si>
    <t>苗圃街道 苗圃路社区</t>
  </si>
  <si>
    <t>市仪表机床厂家属区</t>
  </si>
  <si>
    <t>砖混</t>
  </si>
  <si>
    <t>70年代的有5栋，其余为90年代建成</t>
  </si>
  <si>
    <t>房屋立面改造、屋顶防水、新增单元门、单元入口改造、防盗网及窗户更换，落水管改造、线路整理、空调外机规整、楼梯间改造（墙面、扶手、顶灯）、新增垃圾桶、新增油烟净化设备（小型每户一台）、新增监控设备、新增消防设施、景观改造、新增晾衣架、变压器落地、生活污水散排处理、化粪池清淤等</t>
  </si>
  <si>
    <t>保卫里86-88号、213号</t>
  </si>
  <si>
    <t>房改房、职工方</t>
  </si>
  <si>
    <t>70年底</t>
  </si>
  <si>
    <t>健康里1号家属楼</t>
  </si>
  <si>
    <t>80年底</t>
  </si>
  <si>
    <t>苗圃路41、42、33号</t>
  </si>
  <si>
    <t>市电控电器厂</t>
  </si>
  <si>
    <t>苗圃街道 东方里社区</t>
  </si>
  <si>
    <t>运机10、11、12、13栋</t>
  </si>
  <si>
    <t>86年</t>
  </si>
  <si>
    <t>房屋立面改造、屋顶防水、新增单元门、单元入口改造、防盗网及窗户更换，落水管改造、线路整理、空调外机规整、楼梯间改造（墙面、扶手、顶灯）、新增垃圾桶、新增油烟净化设备（小型每户一台）新增晾衣架、变压器落地、生活污水散排处理、化粪池清淤等</t>
  </si>
  <si>
    <t>运机5、8、19~24、26、27、28、29、30栋</t>
  </si>
  <si>
    <t>26.27栋福利房，其他3栋为房改房</t>
  </si>
  <si>
    <t>97年</t>
  </si>
  <si>
    <t>财校家属区</t>
  </si>
  <si>
    <t>80年</t>
  </si>
  <si>
    <t>开关厂家属房</t>
  </si>
  <si>
    <t>标准件厂</t>
  </si>
  <si>
    <t>单位福利房</t>
  </si>
  <si>
    <t>耐火材料厂</t>
  </si>
  <si>
    <t>71年</t>
  </si>
  <si>
    <t>省水电安装公司家属区</t>
  </si>
  <si>
    <t>93年</t>
  </si>
  <si>
    <t>苗圃街道 蔡家皂社区</t>
  </si>
  <si>
    <t>建光村小区23-31栋</t>
  </si>
  <si>
    <t>公房</t>
  </si>
  <si>
    <t>建光村农场小区</t>
  </si>
  <si>
    <t>苗圃街道蔡家皂社区</t>
  </si>
  <si>
    <t>建光村三八院及6-8栋</t>
  </si>
  <si>
    <t>建光村桃子园小区</t>
  </si>
  <si>
    <t>建湘村32-34栋小区</t>
  </si>
  <si>
    <t>建湘机械厂家属区</t>
  </si>
  <si>
    <t>粤汉街道 粤汉社区</t>
  </si>
  <si>
    <t xml:space="preserve"> 东山楼</t>
  </si>
  <si>
    <t>1997年</t>
  </si>
  <si>
    <t>房屋立面改造、屋顶防水、新增单元门、单元入口改造、防盗网及窗户更换，落水管改造、线路整理、空调外机规整、楼梯间改造（墙面、扶手、顶灯）、新增垃圾桶、新增油烟净化设备（小型每户一台）、新增监控设备、新增消防设施、景观改造、新增晾衣架、变压器落地、生活污水散排处理、化粪池清淤，沿街门面美化（立面， 广告牌等）等等</t>
  </si>
  <si>
    <t>粤新小区</t>
  </si>
  <si>
    <t>普通商品房/部分安置房</t>
  </si>
  <si>
    <t>粤汉街道 向荣里社区</t>
  </si>
  <si>
    <t>盐业公司家属楼(丰收菜园47-54号）</t>
  </si>
  <si>
    <t>职改房</t>
  </si>
  <si>
    <t>盐业公司家属楼(丰收菜园62-64号）</t>
  </si>
  <si>
    <t>东风北路260号、252、242.244、246、248</t>
  </si>
  <si>
    <t>东风北路158-172号</t>
  </si>
  <si>
    <t>国土局家属楼（东风北路144-156号）</t>
  </si>
  <si>
    <t>三得利住宅楼东风北路110~118号</t>
  </si>
  <si>
    <t>2008年</t>
  </si>
  <si>
    <t>粤汉小学家属楼</t>
  </si>
  <si>
    <t>廖家巷77-79、99-99、100-105号</t>
  </si>
  <si>
    <t>70年代</t>
  </si>
  <si>
    <t>盐田巷65号</t>
  </si>
  <si>
    <t>职工安置房</t>
  </si>
  <si>
    <t>七中家属区(湘江东路305-317号)</t>
  </si>
  <si>
    <t>盐田巷32-34号</t>
  </si>
  <si>
    <t>广东路街道临江社区</t>
  </si>
  <si>
    <t>湘江东路9号（外滩花苑C栋）</t>
  </si>
  <si>
    <t>安置房</t>
  </si>
  <si>
    <t>96年</t>
  </si>
  <si>
    <t>临江村27栋</t>
  </si>
  <si>
    <t>原工程机械厂房改房，住宅楼</t>
  </si>
  <si>
    <t>2000年前</t>
  </si>
  <si>
    <t>老筒子楼（三建）</t>
  </si>
  <si>
    <t>原三建公司公房</t>
  </si>
  <si>
    <t>四合院</t>
  </si>
  <si>
    <t>50、60年代</t>
  </si>
  <si>
    <t>天风</t>
  </si>
  <si>
    <t>原二汽运房改房，现在住宅楼</t>
  </si>
  <si>
    <t>94年</t>
  </si>
  <si>
    <t>海洋大厦</t>
  </si>
  <si>
    <t>衡房集团公房、部分卖给私人</t>
  </si>
  <si>
    <t>2000年以前</t>
  </si>
  <si>
    <t>衡阳市出版物交易市场西侧老旧小区（临江村17、18、19、20、21栋)</t>
  </si>
  <si>
    <t>茶山坳镇茶山社区</t>
  </si>
  <si>
    <t>新衡化工厂家属区</t>
  </si>
  <si>
    <t>集资建房</t>
  </si>
  <si>
    <t>政府家属楼</t>
  </si>
  <si>
    <t>1998年</t>
  </si>
  <si>
    <t>冶金街道 互助里社区</t>
  </si>
  <si>
    <t>互助里小区（5栋）</t>
  </si>
  <si>
    <t>1980年至1985年</t>
  </si>
  <si>
    <t>冶金街道 建国里社区</t>
  </si>
  <si>
    <t>建国里小区（1-4、6-7、9-11、13-14、17、19栋）</t>
  </si>
  <si>
    <t>1972年至1998年</t>
  </si>
  <si>
    <t>房屋立面改造、新增单元门、防盗网及窗户更换，落水管改造、线路整理、空调外机规整、楼梯间改造（墙面、扶手、顶灯）、垃圾道废除(新增垃圾桶)、新增油烟净化设备（小型每户一台）、新增监控设备、新增消防设施、景观改造、新增晾衣架、变压器落地、生活污水散排处理、化粪池清淤等</t>
  </si>
  <si>
    <t>冶金街道 勤俭里社区</t>
  </si>
  <si>
    <t>勤俭里小区(1、3-4、6栋)</t>
  </si>
  <si>
    <t>1957年至1979年</t>
  </si>
  <si>
    <t>冶金街道 文明里社区</t>
  </si>
  <si>
    <t>文明里小区（3-16栋）</t>
  </si>
  <si>
    <t>1953年至1991年</t>
  </si>
  <si>
    <t>文明里小区（平房区）</t>
  </si>
  <si>
    <t>1970年</t>
  </si>
  <si>
    <t>房屋立面改造、防盗网及窗户更换，落水管改造、线路整理、空调外机规整、新增油烟净化设备（小型每户一台）、新增监控设备、新增消防设施、新增晾衣架、生活污水散排处理、化粪池清淤等</t>
  </si>
  <si>
    <t>冶金街道 新风里社区</t>
  </si>
  <si>
    <t xml:space="preserve"> 新风里小区（1-14栋）</t>
  </si>
  <si>
    <t>1980年至1992年</t>
  </si>
  <si>
    <t>房屋立面改造、新增单元门、防盗网及窗户更换，落水管改造、线路整理、空调外机规整、楼梯间改造（墙面、扶手、顶灯）、垃圾道废除(新增垃圾桶)、新增油烟净化设备（小型每户一台）、新增监控设备、新增消防设施、景观改造、新增晾衣架、生活污水散排处理、化粪池清淤等</t>
  </si>
  <si>
    <t xml:space="preserve"> 八角塘小区（1-8栋）</t>
  </si>
  <si>
    <t>1980年至1989年</t>
  </si>
  <si>
    <t>冶金街道 友爱里社区</t>
  </si>
  <si>
    <t>友爱里小区（6-8、10-13、15-16、18-19、21-22、24-25栋）</t>
  </si>
  <si>
    <t>1975年至1993年</t>
  </si>
  <si>
    <t>龙山里小区（1-4、6、8、10、12、14栋）</t>
  </si>
  <si>
    <t>1964年至1982年</t>
  </si>
  <si>
    <t>怀窑里小区（1-14栋）</t>
  </si>
  <si>
    <t>1990年至1994年</t>
  </si>
  <si>
    <t>房屋立面改造、新增单元门、防盗网及窗户更换，落水管改造、线路整理、空调外机规整、楼梯间改造（墙面、扶手、顶灯）、垃圾道废除(新增垃圾桶)、新增油烟净化设备（小型每户一台）、新增监控设备、新增消防设施、景观改造、新增晾衣架、生活污水散排处理、化粪池清淤</t>
  </si>
  <si>
    <t>东阳渡街道联盟社区</t>
  </si>
  <si>
    <t>亚运村</t>
  </si>
  <si>
    <t>鑫园市场</t>
  </si>
  <si>
    <t>篮球场</t>
  </si>
  <si>
    <t>中心平房</t>
  </si>
  <si>
    <t>车站路</t>
  </si>
  <si>
    <t>东阳渡街道新华社区</t>
  </si>
  <si>
    <t>华新小区（10-58、60、62-73、75-77、附68、附62、附63）</t>
  </si>
  <si>
    <t>80年达</t>
  </si>
  <si>
    <t>新增单元门、防盗网及窗户更换，落水管改造、线路整理、空调外机规整、楼梯间改造（墙面、扶手、顶灯）、新增油烟净化设备（小型每户一台）、新增监控设备、新增消防设施、新增晾衣架、化粪池清淤</t>
  </si>
  <si>
    <t>四建三工区</t>
  </si>
  <si>
    <t>合计</t>
  </si>
  <si>
    <t xml:space="preserve">  2020-2022年度衡阳市珠晖区城区老旧小区改造时序与项目库</t>
    <phoneticPr fontId="4" type="noConversion"/>
  </si>
  <si>
    <t xml:space="preserve">  2020-2035年衡阳市珠晖区城区老旧小区改造计划表</t>
    <phoneticPr fontId="4" type="noConversion"/>
  </si>
</sst>
</file>

<file path=xl/styles.xml><?xml version="1.0" encoding="utf-8"?>
<styleSheet xmlns="http://schemas.openxmlformats.org/spreadsheetml/2006/main">
  <numFmts count="4">
    <numFmt numFmtId="178" formatCode="0.0_ "/>
    <numFmt numFmtId="179" formatCode="0_ "/>
    <numFmt numFmtId="180" formatCode="0.00_ "/>
    <numFmt numFmtId="181" formatCode="0.0000_ "/>
  </numFmts>
  <fonts count="1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indexed="8"/>
      <name val="宋体"/>
      <charset val="134"/>
    </font>
    <font>
      <sz val="12"/>
      <name val="宋体"/>
      <charset val="134"/>
    </font>
    <font>
      <b/>
      <sz val="16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180" fontId="0" fillId="0" borderId="0" xfId="0" applyNumberFormat="1">
      <alignment vertical="center"/>
    </xf>
    <xf numFmtId="179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81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81" fontId="4" fillId="2" borderId="1" xfId="0" applyNumberFormat="1" applyFont="1" applyFill="1" applyBorder="1" applyAlignment="1">
      <alignment horizontal="center" vertical="center" wrapText="1"/>
    </xf>
    <xf numFmtId="180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8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81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81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80" fontId="4" fillId="2" borderId="2" xfId="0" applyNumberFormat="1" applyFont="1" applyFill="1" applyBorder="1" applyAlignment="1">
      <alignment horizontal="center" vertical="center" wrapText="1"/>
    </xf>
    <xf numFmtId="179" fontId="4" fillId="2" borderId="1" xfId="0" applyNumberFormat="1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80" fontId="4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6" fillId="0" borderId="0" xfId="0" applyFont="1" applyFill="1" applyBorder="1" applyAlignment="1">
      <alignment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0" fillId="0" borderId="16" xfId="0" applyBorder="1">
      <alignment vertical="center"/>
    </xf>
    <xf numFmtId="0" fontId="7" fillId="0" borderId="4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80" fontId="2" fillId="0" borderId="0" xfId="0" applyNumberFormat="1" applyFont="1" applyFill="1" applyBorder="1" applyAlignment="1">
      <alignment horizontal="center" vertical="center"/>
    </xf>
    <xf numFmtId="179" fontId="2" fillId="0" borderId="0" xfId="0" applyNumberFormat="1" applyFont="1" applyFill="1" applyBorder="1" applyAlignment="1">
      <alignment horizontal="center" vertical="center"/>
    </xf>
    <xf numFmtId="178" fontId="2" fillId="0" borderId="0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E47"/>
  <sheetViews>
    <sheetView workbookViewId="0">
      <selection activeCell="D11" sqref="D11"/>
    </sheetView>
  </sheetViews>
  <sheetFormatPr defaultColWidth="9" defaultRowHeight="13.5"/>
  <cols>
    <col min="1" max="1" width="15.75" customWidth="1"/>
    <col min="2" max="2" width="14.625" customWidth="1"/>
    <col min="3" max="3" width="20.125" customWidth="1"/>
    <col min="4" max="4" width="106.25" customWidth="1"/>
    <col min="5" max="5" width="14.25" customWidth="1"/>
  </cols>
  <sheetData>
    <row r="1" spans="1:57" s="37" customFormat="1" ht="20.25">
      <c r="A1" s="48" t="s">
        <v>319</v>
      </c>
      <c r="B1" s="48"/>
      <c r="C1" s="48"/>
      <c r="D1" s="48"/>
      <c r="E1" s="48"/>
    </row>
    <row r="2" spans="1:57" s="37" customFormat="1" ht="86.1" customHeight="1">
      <c r="A2" s="38" t="s">
        <v>0</v>
      </c>
      <c r="B2" s="39" t="s">
        <v>1</v>
      </c>
      <c r="C2" s="39" t="s">
        <v>2</v>
      </c>
      <c r="D2" s="39" t="s">
        <v>3</v>
      </c>
      <c r="E2" s="40" t="s">
        <v>4</v>
      </c>
    </row>
    <row r="3" spans="1:57" s="37" customFormat="1" ht="293.10000000000002" customHeight="1">
      <c r="A3" s="49" t="s">
        <v>5</v>
      </c>
      <c r="B3" s="41" t="s">
        <v>6</v>
      </c>
      <c r="C3" s="41">
        <v>163</v>
      </c>
      <c r="D3" s="42" t="s">
        <v>7</v>
      </c>
      <c r="E3" s="43" t="s">
        <v>8</v>
      </c>
    </row>
    <row r="4" spans="1:57" s="37" customFormat="1" ht="44.1" customHeight="1">
      <c r="A4" s="50"/>
      <c r="B4" s="41" t="s">
        <v>9</v>
      </c>
      <c r="C4" s="41"/>
      <c r="D4" s="42"/>
      <c r="E4" s="52" t="s">
        <v>8</v>
      </c>
      <c r="G4" s="44"/>
    </row>
    <row r="5" spans="1:57" s="37" customFormat="1" ht="30" customHeight="1">
      <c r="A5" s="50"/>
      <c r="B5" s="41" t="s">
        <v>10</v>
      </c>
      <c r="C5" s="41"/>
      <c r="D5" s="42"/>
      <c r="E5" s="53"/>
    </row>
    <row r="6" spans="1:57" s="37" customFormat="1" ht="30" customHeight="1">
      <c r="A6" s="51"/>
      <c r="B6" s="45" t="s">
        <v>11</v>
      </c>
      <c r="C6" s="45"/>
      <c r="D6" s="46"/>
      <c r="E6" s="54"/>
    </row>
    <row r="7" spans="1:57">
      <c r="AO7">
        <f>SUM(AO1:AO5)</f>
        <v>0</v>
      </c>
      <c r="AS7">
        <f>SUM(AS1:AS5)</f>
        <v>0</v>
      </c>
      <c r="AW7">
        <f>SUM(AW1:AW5)</f>
        <v>0</v>
      </c>
      <c r="AY7">
        <v>228</v>
      </c>
      <c r="AZ7">
        <v>6</v>
      </c>
      <c r="BA7">
        <f t="shared" ref="BA7:BA23" si="0">AZ7*AY7</f>
        <v>1368</v>
      </c>
      <c r="BE7">
        <f>SUM(BE1:BE5)</f>
        <v>0</v>
      </c>
    </row>
    <row r="8" spans="1:57">
      <c r="AY8">
        <v>376</v>
      </c>
      <c r="AZ8">
        <v>4</v>
      </c>
      <c r="BA8">
        <f t="shared" si="0"/>
        <v>1504</v>
      </c>
    </row>
    <row r="9" spans="1:57">
      <c r="AY9" s="47">
        <v>428</v>
      </c>
      <c r="AZ9" s="47">
        <v>4</v>
      </c>
      <c r="BA9">
        <f t="shared" si="0"/>
        <v>1712</v>
      </c>
    </row>
    <row r="10" spans="1:57">
      <c r="AY10">
        <v>816</v>
      </c>
      <c r="AZ10">
        <v>3</v>
      </c>
      <c r="BA10">
        <f t="shared" si="0"/>
        <v>2448</v>
      </c>
    </row>
    <row r="11" spans="1:57">
      <c r="AY11">
        <v>342</v>
      </c>
      <c r="AZ11">
        <v>5</v>
      </c>
      <c r="BA11">
        <f t="shared" si="0"/>
        <v>1710</v>
      </c>
    </row>
    <row r="12" spans="1:57">
      <c r="AY12">
        <v>342</v>
      </c>
      <c r="AZ12">
        <v>5</v>
      </c>
      <c r="BA12">
        <f t="shared" si="0"/>
        <v>1710</v>
      </c>
    </row>
    <row r="13" spans="1:57">
      <c r="AY13">
        <v>338</v>
      </c>
      <c r="AZ13">
        <v>5</v>
      </c>
      <c r="BA13">
        <f t="shared" si="0"/>
        <v>1690</v>
      </c>
    </row>
    <row r="14" spans="1:57">
      <c r="AY14">
        <v>537</v>
      </c>
      <c r="AZ14">
        <v>3</v>
      </c>
      <c r="BA14">
        <f t="shared" si="0"/>
        <v>1611</v>
      </c>
    </row>
    <row r="15" spans="1:57">
      <c r="AY15">
        <v>540</v>
      </c>
      <c r="AZ15">
        <v>3</v>
      </c>
      <c r="BA15">
        <f t="shared" si="0"/>
        <v>1620</v>
      </c>
    </row>
    <row r="16" spans="1:57">
      <c r="AY16">
        <v>350</v>
      </c>
      <c r="AZ16">
        <v>5</v>
      </c>
      <c r="BA16">
        <f t="shared" si="0"/>
        <v>1750</v>
      </c>
    </row>
    <row r="17" spans="51:54">
      <c r="AY17">
        <v>306</v>
      </c>
      <c r="AZ17">
        <v>5</v>
      </c>
      <c r="BA17">
        <f t="shared" si="0"/>
        <v>1530</v>
      </c>
    </row>
    <row r="18" spans="51:54">
      <c r="AY18" s="47">
        <v>358</v>
      </c>
      <c r="AZ18" s="47">
        <v>6</v>
      </c>
      <c r="BA18">
        <f t="shared" si="0"/>
        <v>2148</v>
      </c>
    </row>
    <row r="19" spans="51:54">
      <c r="AY19">
        <v>388</v>
      </c>
      <c r="AZ19">
        <v>6</v>
      </c>
      <c r="BA19">
        <f t="shared" si="0"/>
        <v>2328</v>
      </c>
    </row>
    <row r="20" spans="51:54">
      <c r="AY20">
        <v>530</v>
      </c>
      <c r="AZ20">
        <v>6</v>
      </c>
      <c r="BA20">
        <f t="shared" si="0"/>
        <v>3180</v>
      </c>
    </row>
    <row r="21" spans="51:54">
      <c r="AY21" s="47">
        <v>751</v>
      </c>
      <c r="AZ21" s="47">
        <v>6</v>
      </c>
      <c r="BA21">
        <f t="shared" si="0"/>
        <v>4506</v>
      </c>
    </row>
    <row r="22" spans="51:54">
      <c r="AY22">
        <v>346</v>
      </c>
      <c r="AZ22">
        <v>4</v>
      </c>
      <c r="BA22">
        <f t="shared" si="0"/>
        <v>1384</v>
      </c>
    </row>
    <row r="23" spans="51:54">
      <c r="AY23">
        <v>624</v>
      </c>
      <c r="AZ23">
        <v>5</v>
      </c>
      <c r="BA23">
        <f t="shared" si="0"/>
        <v>3120</v>
      </c>
    </row>
    <row r="24" spans="51:54">
      <c r="AY24">
        <v>314</v>
      </c>
      <c r="AZ24">
        <v>4</v>
      </c>
      <c r="BA24">
        <f t="shared" ref="BA24:BA32" si="1">AZ24*AY24</f>
        <v>1256</v>
      </c>
      <c r="BB24">
        <f>SUM(BA1:BA48)</f>
        <v>72955</v>
      </c>
    </row>
    <row r="25" spans="51:54">
      <c r="AY25">
        <v>371</v>
      </c>
      <c r="AZ25">
        <v>3</v>
      </c>
      <c r="BA25">
        <f t="shared" si="1"/>
        <v>1113</v>
      </c>
    </row>
    <row r="26" spans="51:54">
      <c r="AY26">
        <v>463</v>
      </c>
      <c r="AZ26">
        <v>3</v>
      </c>
      <c r="BA26">
        <f t="shared" si="1"/>
        <v>1389</v>
      </c>
    </row>
    <row r="27" spans="51:54">
      <c r="AY27">
        <v>375</v>
      </c>
      <c r="AZ27">
        <v>4</v>
      </c>
      <c r="BA27">
        <f t="shared" si="1"/>
        <v>1500</v>
      </c>
    </row>
    <row r="28" spans="51:54">
      <c r="AY28" s="47">
        <v>377</v>
      </c>
      <c r="AZ28" s="47">
        <v>5</v>
      </c>
      <c r="BA28">
        <f t="shared" si="1"/>
        <v>1885</v>
      </c>
    </row>
    <row r="29" spans="51:54">
      <c r="AY29">
        <v>376</v>
      </c>
      <c r="AZ29">
        <v>3</v>
      </c>
      <c r="BA29">
        <f t="shared" si="1"/>
        <v>1128</v>
      </c>
    </row>
    <row r="30" spans="51:54">
      <c r="AY30">
        <v>383</v>
      </c>
      <c r="AZ30">
        <v>3</v>
      </c>
      <c r="BA30">
        <f t="shared" si="1"/>
        <v>1149</v>
      </c>
    </row>
    <row r="31" spans="51:54">
      <c r="AY31">
        <v>306</v>
      </c>
      <c r="AZ31">
        <v>3</v>
      </c>
      <c r="BA31">
        <f t="shared" si="1"/>
        <v>918</v>
      </c>
    </row>
    <row r="32" spans="51:54">
      <c r="AY32" s="47">
        <v>530</v>
      </c>
      <c r="AZ32" s="47">
        <v>6</v>
      </c>
      <c r="BA32">
        <f t="shared" si="1"/>
        <v>3180</v>
      </c>
    </row>
    <row r="33" spans="51:53">
      <c r="AY33">
        <v>472</v>
      </c>
      <c r="AZ33">
        <v>4</v>
      </c>
      <c r="BA33">
        <f t="shared" ref="BA33:BA47" si="2">AZ33*AY33</f>
        <v>1888</v>
      </c>
    </row>
    <row r="34" spans="51:53">
      <c r="AY34">
        <v>329</v>
      </c>
      <c r="AZ34">
        <v>5</v>
      </c>
      <c r="BA34">
        <f t="shared" si="2"/>
        <v>1645</v>
      </c>
    </row>
    <row r="35" spans="51:53">
      <c r="AY35">
        <v>420</v>
      </c>
      <c r="AZ35">
        <v>4</v>
      </c>
      <c r="BA35">
        <f t="shared" si="2"/>
        <v>1680</v>
      </c>
    </row>
    <row r="36" spans="51:53">
      <c r="AY36">
        <v>415</v>
      </c>
      <c r="AZ36">
        <v>4</v>
      </c>
      <c r="BA36">
        <f t="shared" si="2"/>
        <v>1660</v>
      </c>
    </row>
    <row r="37" spans="51:53">
      <c r="AY37">
        <v>590</v>
      </c>
      <c r="AZ37">
        <v>4</v>
      </c>
      <c r="BA37">
        <f t="shared" si="2"/>
        <v>2360</v>
      </c>
    </row>
    <row r="38" spans="51:53">
      <c r="AY38">
        <v>582</v>
      </c>
      <c r="AZ38">
        <v>4</v>
      </c>
      <c r="BA38">
        <f t="shared" si="2"/>
        <v>2328</v>
      </c>
    </row>
    <row r="39" spans="51:53">
      <c r="AY39">
        <v>598</v>
      </c>
      <c r="AZ39">
        <v>4</v>
      </c>
      <c r="BA39">
        <f t="shared" si="2"/>
        <v>2392</v>
      </c>
    </row>
    <row r="40" spans="51:53">
      <c r="AY40">
        <v>325</v>
      </c>
      <c r="AZ40">
        <v>4</v>
      </c>
      <c r="BA40">
        <f t="shared" si="2"/>
        <v>1300</v>
      </c>
    </row>
    <row r="41" spans="51:53">
      <c r="AY41">
        <v>334</v>
      </c>
      <c r="AZ41">
        <v>5</v>
      </c>
      <c r="BA41">
        <f t="shared" si="2"/>
        <v>1670</v>
      </c>
    </row>
    <row r="42" spans="51:53">
      <c r="AY42">
        <v>455</v>
      </c>
      <c r="AZ42">
        <v>1</v>
      </c>
      <c r="BA42">
        <f t="shared" si="2"/>
        <v>455</v>
      </c>
    </row>
    <row r="43" spans="51:53">
      <c r="AY43">
        <v>209</v>
      </c>
      <c r="AZ43">
        <v>4</v>
      </c>
      <c r="BA43">
        <f t="shared" si="2"/>
        <v>836</v>
      </c>
    </row>
    <row r="44" spans="51:53">
      <c r="AY44">
        <v>211</v>
      </c>
      <c r="AZ44">
        <v>4</v>
      </c>
      <c r="BA44">
        <f t="shared" si="2"/>
        <v>844</v>
      </c>
    </row>
    <row r="45" spans="51:53">
      <c r="AY45">
        <v>343</v>
      </c>
      <c r="AZ45">
        <v>5</v>
      </c>
      <c r="BA45">
        <f t="shared" si="2"/>
        <v>1715</v>
      </c>
    </row>
    <row r="46" spans="51:53">
      <c r="AY46">
        <v>334</v>
      </c>
      <c r="AZ46">
        <v>5</v>
      </c>
      <c r="BA46">
        <f t="shared" si="2"/>
        <v>1670</v>
      </c>
    </row>
    <row r="47" spans="51:53">
      <c r="AY47">
        <v>335</v>
      </c>
      <c r="AZ47">
        <v>5</v>
      </c>
      <c r="BA47">
        <f t="shared" si="2"/>
        <v>1675</v>
      </c>
    </row>
  </sheetData>
  <mergeCells count="3">
    <mergeCell ref="A1:E1"/>
    <mergeCell ref="A3:A6"/>
    <mergeCell ref="E4:E6"/>
  </mergeCells>
  <phoneticPr fontId="4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66"/>
  <sheetViews>
    <sheetView tabSelected="1" zoomScale="85" zoomScaleNormal="85" workbookViewId="0">
      <selection activeCell="L10" sqref="L10"/>
    </sheetView>
  </sheetViews>
  <sheetFormatPr defaultColWidth="9" defaultRowHeight="13.5"/>
  <cols>
    <col min="3" max="3" width="11.375" customWidth="1"/>
    <col min="4" max="4" width="16.875" customWidth="1"/>
    <col min="5" max="5" width="7.625" customWidth="1"/>
    <col min="7" max="7" width="8.375" style="3" customWidth="1"/>
    <col min="10" max="10" width="9" style="4"/>
    <col min="12" max="12" width="42.125" customWidth="1"/>
    <col min="13" max="13" width="9.25" style="5"/>
    <col min="16" max="16" width="9" style="6"/>
    <col min="18" max="18" width="12.625"/>
  </cols>
  <sheetData>
    <row r="1" spans="1:16" ht="21.95" customHeight="1">
      <c r="A1" s="55" t="s">
        <v>318</v>
      </c>
      <c r="B1" s="55"/>
      <c r="C1" s="55"/>
      <c r="D1" s="55"/>
      <c r="E1" s="55"/>
      <c r="F1" s="55"/>
      <c r="G1" s="56"/>
      <c r="H1" s="55"/>
      <c r="I1" s="55"/>
      <c r="J1" s="57"/>
      <c r="K1" s="55"/>
      <c r="L1" s="55"/>
      <c r="M1" s="58"/>
    </row>
    <row r="2" spans="1:16" ht="41.1" customHeight="1">
      <c r="A2" s="7" t="s">
        <v>12</v>
      </c>
      <c r="B2" s="7" t="s">
        <v>0</v>
      </c>
      <c r="C2" s="7" t="s">
        <v>13</v>
      </c>
      <c r="D2" s="7" t="s">
        <v>3</v>
      </c>
      <c r="E2" s="7" t="s">
        <v>14</v>
      </c>
      <c r="F2" s="7" t="s">
        <v>15</v>
      </c>
      <c r="G2" s="7" t="s">
        <v>16</v>
      </c>
      <c r="H2" s="8" t="s">
        <v>17</v>
      </c>
      <c r="I2" s="7" t="s">
        <v>18</v>
      </c>
      <c r="J2" s="15" t="s">
        <v>19</v>
      </c>
      <c r="K2" s="7" t="s">
        <v>20</v>
      </c>
      <c r="L2" s="7" t="s">
        <v>21</v>
      </c>
      <c r="M2" s="16" t="s">
        <v>22</v>
      </c>
    </row>
    <row r="3" spans="1:16" s="1" customFormat="1" ht="56.1" customHeight="1">
      <c r="A3" s="9">
        <v>1</v>
      </c>
      <c r="B3" s="9" t="s">
        <v>5</v>
      </c>
      <c r="C3" s="9" t="s">
        <v>23</v>
      </c>
      <c r="D3" s="9" t="s">
        <v>24</v>
      </c>
      <c r="E3" s="9" t="s">
        <v>25</v>
      </c>
      <c r="F3" s="9">
        <v>356</v>
      </c>
      <c r="G3" s="9">
        <v>10</v>
      </c>
      <c r="H3" s="10">
        <v>1</v>
      </c>
      <c r="I3" s="9" t="s">
        <v>26</v>
      </c>
      <c r="J3" s="17">
        <v>2020</v>
      </c>
      <c r="K3" s="9" t="s">
        <v>27</v>
      </c>
      <c r="L3" s="9" t="s">
        <v>28</v>
      </c>
      <c r="M3" s="18">
        <v>932.97037037037001</v>
      </c>
      <c r="P3" s="19"/>
    </row>
    <row r="4" spans="1:16" s="1" customFormat="1" ht="56.1" customHeight="1">
      <c r="A4" s="9">
        <v>2</v>
      </c>
      <c r="B4" s="9" t="s">
        <v>5</v>
      </c>
      <c r="C4" s="9" t="s">
        <v>23</v>
      </c>
      <c r="D4" s="9" t="s">
        <v>29</v>
      </c>
      <c r="E4" s="9" t="s">
        <v>25</v>
      </c>
      <c r="F4" s="9">
        <v>720</v>
      </c>
      <c r="G4" s="9">
        <v>18</v>
      </c>
      <c r="H4" s="10">
        <v>1.1000000000000001</v>
      </c>
      <c r="I4" s="9" t="s">
        <v>26</v>
      </c>
      <c r="J4" s="17">
        <v>2020</v>
      </c>
      <c r="K4" s="9" t="s">
        <v>27</v>
      </c>
      <c r="L4" s="9" t="s">
        <v>28</v>
      </c>
      <c r="M4" s="18">
        <v>1026.26740740741</v>
      </c>
      <c r="P4" s="19"/>
    </row>
    <row r="5" spans="1:16" s="1" customFormat="1" ht="56.1" customHeight="1">
      <c r="A5" s="9">
        <v>3</v>
      </c>
      <c r="B5" s="9" t="s">
        <v>5</v>
      </c>
      <c r="C5" s="9" t="s">
        <v>23</v>
      </c>
      <c r="D5" s="9" t="s">
        <v>30</v>
      </c>
      <c r="E5" s="9" t="s">
        <v>25</v>
      </c>
      <c r="F5" s="9">
        <v>120</v>
      </c>
      <c r="G5" s="9">
        <v>3</v>
      </c>
      <c r="H5" s="10">
        <v>0.6</v>
      </c>
      <c r="I5" s="9" t="s">
        <v>26</v>
      </c>
      <c r="J5" s="17">
        <v>2020</v>
      </c>
      <c r="K5" s="9" t="s">
        <v>27</v>
      </c>
      <c r="L5" s="9" t="s">
        <v>28</v>
      </c>
      <c r="M5" s="18">
        <v>559.782222222222</v>
      </c>
      <c r="P5" s="19"/>
    </row>
    <row r="6" spans="1:16" s="1" customFormat="1" ht="56.1" customHeight="1">
      <c r="A6" s="9">
        <v>4</v>
      </c>
      <c r="B6" s="9" t="s">
        <v>5</v>
      </c>
      <c r="C6" s="9" t="s">
        <v>31</v>
      </c>
      <c r="D6" s="9" t="s">
        <v>32</v>
      </c>
      <c r="E6" s="9" t="s">
        <v>33</v>
      </c>
      <c r="F6" s="9">
        <v>36</v>
      </c>
      <c r="G6" s="9">
        <v>1</v>
      </c>
      <c r="H6" s="10">
        <v>0.15</v>
      </c>
      <c r="I6" s="9" t="s">
        <v>34</v>
      </c>
      <c r="J6" s="17">
        <v>2020</v>
      </c>
      <c r="K6" s="9" t="s">
        <v>35</v>
      </c>
      <c r="L6" s="9" t="s">
        <v>36</v>
      </c>
      <c r="M6" s="18">
        <v>40.933483567670102</v>
      </c>
      <c r="P6" s="19"/>
    </row>
    <row r="7" spans="1:16" s="1" customFormat="1" ht="56.1" customHeight="1">
      <c r="A7" s="9">
        <v>5</v>
      </c>
      <c r="B7" s="9" t="s">
        <v>5</v>
      </c>
      <c r="C7" s="9" t="s">
        <v>31</v>
      </c>
      <c r="D7" s="9" t="s">
        <v>37</v>
      </c>
      <c r="E7" s="9" t="s">
        <v>38</v>
      </c>
      <c r="F7" s="9">
        <v>60</v>
      </c>
      <c r="G7" s="9">
        <v>1</v>
      </c>
      <c r="H7" s="10">
        <v>0.16</v>
      </c>
      <c r="I7" s="9" t="s">
        <v>39</v>
      </c>
      <c r="J7" s="17">
        <v>2020</v>
      </c>
      <c r="K7" s="9" t="s">
        <v>35</v>
      </c>
      <c r="L7" s="9" t="s">
        <v>36</v>
      </c>
      <c r="M7" s="18">
        <v>43.662382472181498</v>
      </c>
      <c r="P7" s="19"/>
    </row>
    <row r="8" spans="1:16" s="1" customFormat="1" ht="56.1" customHeight="1">
      <c r="A8" s="9">
        <v>6</v>
      </c>
      <c r="B8" s="9" t="s">
        <v>5</v>
      </c>
      <c r="C8" s="9" t="s">
        <v>31</v>
      </c>
      <c r="D8" s="9" t="s">
        <v>40</v>
      </c>
      <c r="E8" s="9" t="s">
        <v>38</v>
      </c>
      <c r="F8" s="9">
        <v>45</v>
      </c>
      <c r="G8" s="9">
        <v>1</v>
      </c>
      <c r="H8" s="10">
        <v>0.21</v>
      </c>
      <c r="I8" s="9" t="s">
        <v>41</v>
      </c>
      <c r="J8" s="17">
        <v>2020</v>
      </c>
      <c r="K8" s="9" t="s">
        <v>35</v>
      </c>
      <c r="L8" s="9" t="s">
        <v>36</v>
      </c>
      <c r="M8" s="18">
        <v>57.306876994738197</v>
      </c>
      <c r="P8" s="19"/>
    </row>
    <row r="9" spans="1:16" s="1" customFormat="1" ht="56.1" customHeight="1">
      <c r="A9" s="9">
        <v>7</v>
      </c>
      <c r="B9" s="9" t="s">
        <v>5</v>
      </c>
      <c r="C9" s="9" t="s">
        <v>31</v>
      </c>
      <c r="D9" s="9" t="s">
        <v>42</v>
      </c>
      <c r="E9" s="9" t="s">
        <v>43</v>
      </c>
      <c r="F9" s="9">
        <v>72</v>
      </c>
      <c r="G9" s="9">
        <v>3</v>
      </c>
      <c r="H9" s="10">
        <v>0.64890000000000003</v>
      </c>
      <c r="I9" s="9" t="s">
        <v>34</v>
      </c>
      <c r="J9" s="17">
        <v>2020</v>
      </c>
      <c r="K9" s="9" t="s">
        <v>35</v>
      </c>
      <c r="L9" s="9" t="s">
        <v>36</v>
      </c>
      <c r="M9" s="18">
        <v>177.07824991374099</v>
      </c>
      <c r="P9" s="19"/>
    </row>
    <row r="10" spans="1:16" s="1" customFormat="1" ht="56.1" customHeight="1">
      <c r="A10" s="9">
        <v>8</v>
      </c>
      <c r="B10" s="9" t="s">
        <v>5</v>
      </c>
      <c r="C10" s="9" t="s">
        <v>31</v>
      </c>
      <c r="D10" s="9" t="s">
        <v>44</v>
      </c>
      <c r="E10" s="9" t="s">
        <v>38</v>
      </c>
      <c r="F10" s="9">
        <v>36</v>
      </c>
      <c r="G10" s="9">
        <v>2</v>
      </c>
      <c r="H10" s="10">
        <v>0.54</v>
      </c>
      <c r="I10" s="9" t="s">
        <v>45</v>
      </c>
      <c r="J10" s="17">
        <v>2020</v>
      </c>
      <c r="K10" s="9" t="s">
        <v>35</v>
      </c>
      <c r="L10" s="9" t="s">
        <v>36</v>
      </c>
      <c r="M10" s="18">
        <v>147.36054084361299</v>
      </c>
      <c r="P10" s="19"/>
    </row>
    <row r="11" spans="1:16" s="1" customFormat="1" ht="56.1" customHeight="1">
      <c r="A11" s="9">
        <v>9</v>
      </c>
      <c r="B11" s="9" t="s">
        <v>5</v>
      </c>
      <c r="C11" s="9" t="s">
        <v>31</v>
      </c>
      <c r="D11" s="9" t="s">
        <v>46</v>
      </c>
      <c r="E11" s="9" t="s">
        <v>38</v>
      </c>
      <c r="F11" s="9">
        <v>53</v>
      </c>
      <c r="G11" s="9">
        <v>9</v>
      </c>
      <c r="H11" s="10">
        <v>0.51</v>
      </c>
      <c r="I11" s="9" t="s">
        <v>47</v>
      </c>
      <c r="J11" s="17">
        <v>2020</v>
      </c>
      <c r="K11" s="9" t="s">
        <v>35</v>
      </c>
      <c r="L11" s="9" t="s">
        <v>36</v>
      </c>
      <c r="M11" s="18">
        <v>139.17384413007801</v>
      </c>
      <c r="P11" s="19"/>
    </row>
    <row r="12" spans="1:16" s="1" customFormat="1" ht="56.1" customHeight="1">
      <c r="A12" s="9">
        <v>10</v>
      </c>
      <c r="B12" s="9" t="s">
        <v>5</v>
      </c>
      <c r="C12" s="9" t="s">
        <v>31</v>
      </c>
      <c r="D12" s="9" t="s">
        <v>48</v>
      </c>
      <c r="E12" s="9" t="s">
        <v>38</v>
      </c>
      <c r="F12" s="9">
        <v>120</v>
      </c>
      <c r="G12" s="9">
        <v>5</v>
      </c>
      <c r="H12" s="10">
        <v>1.319</v>
      </c>
      <c r="I12" s="9" t="s">
        <v>49</v>
      </c>
      <c r="J12" s="17">
        <v>2020</v>
      </c>
      <c r="K12" s="9" t="s">
        <v>35</v>
      </c>
      <c r="L12" s="9" t="s">
        <v>36</v>
      </c>
      <c r="M12" s="18">
        <v>359.94176550504602</v>
      </c>
      <c r="P12" s="19"/>
    </row>
    <row r="13" spans="1:16" s="1" customFormat="1" ht="56.1" customHeight="1">
      <c r="A13" s="9">
        <v>11</v>
      </c>
      <c r="B13" s="9" t="s">
        <v>5</v>
      </c>
      <c r="C13" s="9" t="s">
        <v>31</v>
      </c>
      <c r="D13" s="9" t="s">
        <v>50</v>
      </c>
      <c r="E13" s="9" t="s">
        <v>38</v>
      </c>
      <c r="F13" s="9">
        <v>112</v>
      </c>
      <c r="G13" s="9">
        <v>8</v>
      </c>
      <c r="H13" s="10">
        <v>2.56</v>
      </c>
      <c r="I13" s="9" t="s">
        <v>51</v>
      </c>
      <c r="J13" s="17">
        <v>2020</v>
      </c>
      <c r="K13" s="9" t="s">
        <v>35</v>
      </c>
      <c r="L13" s="9" t="s">
        <v>36</v>
      </c>
      <c r="M13" s="18">
        <v>698.59811955490397</v>
      </c>
      <c r="P13" s="19"/>
    </row>
    <row r="14" spans="1:16" s="1" customFormat="1" ht="56.1" customHeight="1">
      <c r="A14" s="9">
        <v>12</v>
      </c>
      <c r="B14" s="9" t="s">
        <v>5</v>
      </c>
      <c r="C14" s="9" t="s">
        <v>31</v>
      </c>
      <c r="D14" s="9" t="s">
        <v>52</v>
      </c>
      <c r="E14" s="9" t="s">
        <v>38</v>
      </c>
      <c r="F14" s="9">
        <v>148</v>
      </c>
      <c r="G14" s="9">
        <v>8</v>
      </c>
      <c r="H14" s="10">
        <v>1.5095000000000001</v>
      </c>
      <c r="I14" s="9" t="s">
        <v>47</v>
      </c>
      <c r="J14" s="17">
        <v>2020</v>
      </c>
      <c r="K14" s="9" t="s">
        <v>35</v>
      </c>
      <c r="L14" s="9" t="s">
        <v>36</v>
      </c>
      <c r="M14" s="18">
        <v>411.92728963598699</v>
      </c>
      <c r="P14" s="19"/>
    </row>
    <row r="15" spans="1:16" s="1" customFormat="1" ht="56.1" customHeight="1">
      <c r="A15" s="9">
        <v>13</v>
      </c>
      <c r="B15" s="9" t="s">
        <v>5</v>
      </c>
      <c r="C15" s="9" t="s">
        <v>31</v>
      </c>
      <c r="D15" s="9" t="s">
        <v>53</v>
      </c>
      <c r="E15" s="9" t="s">
        <v>54</v>
      </c>
      <c r="F15" s="9">
        <v>42</v>
      </c>
      <c r="G15" s="9">
        <v>2</v>
      </c>
      <c r="H15" s="10">
        <v>0.28899999999999998</v>
      </c>
      <c r="I15" s="9" t="s">
        <v>55</v>
      </c>
      <c r="J15" s="17">
        <v>2020</v>
      </c>
      <c r="K15" s="9" t="s">
        <v>35</v>
      </c>
      <c r="L15" s="9" t="s">
        <v>36</v>
      </c>
      <c r="M15" s="18">
        <v>78.865178340377796</v>
      </c>
      <c r="P15" s="19"/>
    </row>
    <row r="16" spans="1:16" s="1" customFormat="1" ht="56.1" customHeight="1">
      <c r="A16" s="9">
        <v>14</v>
      </c>
      <c r="B16" s="9" t="s">
        <v>5</v>
      </c>
      <c r="C16" s="9" t="s">
        <v>31</v>
      </c>
      <c r="D16" s="9" t="s">
        <v>56</v>
      </c>
      <c r="E16" s="9" t="s">
        <v>38</v>
      </c>
      <c r="F16" s="9">
        <v>108</v>
      </c>
      <c r="G16" s="9">
        <v>1</v>
      </c>
      <c r="H16" s="10">
        <v>1.3779999999999999</v>
      </c>
      <c r="I16" s="9" t="s">
        <v>49</v>
      </c>
      <c r="J16" s="17">
        <v>2020</v>
      </c>
      <c r="K16" s="9" t="s">
        <v>35</v>
      </c>
      <c r="L16" s="9" t="s">
        <v>36</v>
      </c>
      <c r="M16" s="18">
        <v>376.04226904166302</v>
      </c>
      <c r="P16" s="19"/>
    </row>
    <row r="17" spans="1:16" s="1" customFormat="1" ht="56.1" customHeight="1">
      <c r="A17" s="9">
        <v>15</v>
      </c>
      <c r="B17" s="9" t="s">
        <v>5</v>
      </c>
      <c r="C17" s="9" t="s">
        <v>57</v>
      </c>
      <c r="D17" s="9" t="s">
        <v>58</v>
      </c>
      <c r="E17" s="11" t="s">
        <v>25</v>
      </c>
      <c r="F17" s="11">
        <v>300</v>
      </c>
      <c r="G17" s="11">
        <v>26</v>
      </c>
      <c r="H17" s="12">
        <v>2.4</v>
      </c>
      <c r="I17" s="11" t="s">
        <v>59</v>
      </c>
      <c r="J17" s="17">
        <v>2020</v>
      </c>
      <c r="K17" s="9" t="s">
        <v>35</v>
      </c>
      <c r="L17" s="9" t="s">
        <v>60</v>
      </c>
      <c r="M17" s="18">
        <v>1266.4782644834199</v>
      </c>
      <c r="P17" s="19"/>
    </row>
    <row r="18" spans="1:16" s="1" customFormat="1" ht="56.1" customHeight="1">
      <c r="A18" s="9">
        <v>16</v>
      </c>
      <c r="B18" s="9" t="s">
        <v>5</v>
      </c>
      <c r="C18" s="9" t="s">
        <v>57</v>
      </c>
      <c r="D18" s="9" t="s">
        <v>61</v>
      </c>
      <c r="E18" s="9" t="s">
        <v>25</v>
      </c>
      <c r="F18" s="9">
        <v>64</v>
      </c>
      <c r="G18" s="9">
        <v>2</v>
      </c>
      <c r="H18" s="10">
        <v>0.48</v>
      </c>
      <c r="I18" s="9">
        <v>1979</v>
      </c>
      <c r="J18" s="17">
        <v>2020</v>
      </c>
      <c r="K18" s="9" t="s">
        <v>35</v>
      </c>
      <c r="L18" s="9" t="s">
        <v>28</v>
      </c>
      <c r="M18" s="18">
        <v>253.295652896684</v>
      </c>
      <c r="P18" s="19"/>
    </row>
    <row r="19" spans="1:16" s="1" customFormat="1" ht="56.1" customHeight="1">
      <c r="A19" s="9">
        <v>17</v>
      </c>
      <c r="B19" s="9" t="s">
        <v>5</v>
      </c>
      <c r="C19" s="9" t="s">
        <v>57</v>
      </c>
      <c r="D19" s="9" t="s">
        <v>62</v>
      </c>
      <c r="E19" s="11" t="s">
        <v>63</v>
      </c>
      <c r="F19" s="11">
        <v>64</v>
      </c>
      <c r="G19" s="11">
        <v>3</v>
      </c>
      <c r="H19" s="13">
        <v>1.48</v>
      </c>
      <c r="I19" s="11">
        <v>1980</v>
      </c>
      <c r="J19" s="17">
        <v>2020</v>
      </c>
      <c r="K19" s="9" t="s">
        <v>35</v>
      </c>
      <c r="L19" s="9" t="s">
        <v>60</v>
      </c>
      <c r="M19" s="18">
        <v>780.99492976477404</v>
      </c>
      <c r="P19" s="19"/>
    </row>
    <row r="20" spans="1:16" s="1" customFormat="1" ht="56.1" customHeight="1">
      <c r="A20" s="9">
        <v>18</v>
      </c>
      <c r="B20" s="9" t="s">
        <v>5</v>
      </c>
      <c r="C20" s="9" t="s">
        <v>57</v>
      </c>
      <c r="D20" s="9" t="s">
        <v>64</v>
      </c>
      <c r="E20" s="11" t="s">
        <v>25</v>
      </c>
      <c r="F20" s="11">
        <v>20</v>
      </c>
      <c r="G20" s="11">
        <v>2</v>
      </c>
      <c r="H20" s="13">
        <f>(200*2+244*3)/10000</f>
        <v>0.1132</v>
      </c>
      <c r="I20" s="11">
        <v>1960</v>
      </c>
      <c r="J20" s="17">
        <v>2020</v>
      </c>
      <c r="K20" s="9" t="s">
        <v>35</v>
      </c>
      <c r="L20" s="9" t="s">
        <v>65</v>
      </c>
      <c r="M20" s="18">
        <v>59.735558141467898</v>
      </c>
      <c r="P20" s="19"/>
    </row>
    <row r="21" spans="1:16" s="1" customFormat="1" ht="56.1" customHeight="1">
      <c r="A21" s="9">
        <v>19</v>
      </c>
      <c r="B21" s="9" t="s">
        <v>5</v>
      </c>
      <c r="C21" s="9" t="s">
        <v>57</v>
      </c>
      <c r="D21" s="9" t="s">
        <v>66</v>
      </c>
      <c r="E21" s="11" t="s">
        <v>25</v>
      </c>
      <c r="F21" s="11">
        <v>24</v>
      </c>
      <c r="G21" s="11">
        <v>1</v>
      </c>
      <c r="H21" s="13">
        <f>348*4/10000</f>
        <v>0.13919999999999999</v>
      </c>
      <c r="I21" s="11">
        <v>1980</v>
      </c>
      <c r="J21" s="17">
        <v>2020</v>
      </c>
      <c r="K21" s="9" t="s">
        <v>35</v>
      </c>
      <c r="L21" s="9" t="s">
        <v>67</v>
      </c>
      <c r="M21" s="18">
        <v>73.455739340038207</v>
      </c>
      <c r="P21" s="19"/>
    </row>
    <row r="22" spans="1:16" s="1" customFormat="1" ht="56.1" customHeight="1">
      <c r="A22" s="9">
        <v>20</v>
      </c>
      <c r="B22" s="9" t="s">
        <v>5</v>
      </c>
      <c r="C22" s="9" t="s">
        <v>57</v>
      </c>
      <c r="D22" s="9" t="s">
        <v>68</v>
      </c>
      <c r="E22" s="11" t="s">
        <v>25</v>
      </c>
      <c r="F22" s="11">
        <v>34</v>
      </c>
      <c r="G22" s="11">
        <v>2</v>
      </c>
      <c r="H22" s="13">
        <v>0.2</v>
      </c>
      <c r="I22" s="11">
        <v>1980</v>
      </c>
      <c r="J22" s="17">
        <v>2020</v>
      </c>
      <c r="K22" s="9" t="s">
        <v>35</v>
      </c>
      <c r="L22" s="9" t="s">
        <v>67</v>
      </c>
      <c r="M22" s="18">
        <v>105.539855373618</v>
      </c>
      <c r="P22" s="19"/>
    </row>
    <row r="23" spans="1:16" s="1" customFormat="1" ht="56.1" customHeight="1">
      <c r="A23" s="9">
        <v>21</v>
      </c>
      <c r="B23" s="9" t="s">
        <v>5</v>
      </c>
      <c r="C23" s="9" t="s">
        <v>69</v>
      </c>
      <c r="D23" s="9" t="s">
        <v>70</v>
      </c>
      <c r="E23" s="9" t="s">
        <v>71</v>
      </c>
      <c r="F23" s="9">
        <v>90</v>
      </c>
      <c r="G23" s="9">
        <v>2</v>
      </c>
      <c r="H23" s="10">
        <v>0.49</v>
      </c>
      <c r="I23" s="9" t="s">
        <v>26</v>
      </c>
      <c r="J23" s="17">
        <v>2020</v>
      </c>
      <c r="K23" s="9" t="s">
        <v>27</v>
      </c>
      <c r="L23" s="9" t="s">
        <v>60</v>
      </c>
      <c r="M23" s="18">
        <v>82.819239271781498</v>
      </c>
      <c r="P23" s="19"/>
    </row>
    <row r="24" spans="1:16" s="1" customFormat="1" ht="56.1" customHeight="1">
      <c r="A24" s="9">
        <v>22</v>
      </c>
      <c r="B24" s="9" t="s">
        <v>5</v>
      </c>
      <c r="C24" s="9" t="s">
        <v>69</v>
      </c>
      <c r="D24" s="9" t="s">
        <v>72</v>
      </c>
      <c r="E24" s="9" t="s">
        <v>25</v>
      </c>
      <c r="F24" s="9">
        <v>60</v>
      </c>
      <c r="G24" s="9">
        <v>1</v>
      </c>
      <c r="H24" s="10">
        <v>0.2</v>
      </c>
      <c r="I24" s="9" t="s">
        <v>73</v>
      </c>
      <c r="J24" s="17">
        <v>2020</v>
      </c>
      <c r="K24" s="9" t="s">
        <v>27</v>
      </c>
      <c r="L24" s="9" t="s">
        <v>60</v>
      </c>
      <c r="M24" s="18">
        <v>33.803771131339403</v>
      </c>
      <c r="P24" s="19"/>
    </row>
    <row r="25" spans="1:16" s="1" customFormat="1" ht="56.1" customHeight="1">
      <c r="A25" s="9">
        <v>23</v>
      </c>
      <c r="B25" s="9" t="s">
        <v>5</v>
      </c>
      <c r="C25" s="9" t="s">
        <v>69</v>
      </c>
      <c r="D25" s="9" t="s">
        <v>74</v>
      </c>
      <c r="E25" s="9" t="s">
        <v>25</v>
      </c>
      <c r="F25" s="9">
        <v>102</v>
      </c>
      <c r="G25" s="9">
        <v>2</v>
      </c>
      <c r="H25" s="10">
        <v>0.24</v>
      </c>
      <c r="I25" s="9" t="s">
        <v>73</v>
      </c>
      <c r="J25" s="17">
        <v>2020</v>
      </c>
      <c r="K25" s="9" t="s">
        <v>27</v>
      </c>
      <c r="L25" s="9" t="s">
        <v>60</v>
      </c>
      <c r="M25" s="18">
        <v>40.564525357607302</v>
      </c>
      <c r="P25" s="19"/>
    </row>
    <row r="26" spans="1:16" s="1" customFormat="1" ht="56.1" customHeight="1">
      <c r="A26" s="9">
        <v>24</v>
      </c>
      <c r="B26" s="9" t="s">
        <v>5</v>
      </c>
      <c r="C26" s="9" t="s">
        <v>69</v>
      </c>
      <c r="D26" s="9" t="s">
        <v>75</v>
      </c>
      <c r="E26" s="9" t="s">
        <v>25</v>
      </c>
      <c r="F26" s="9">
        <v>24</v>
      </c>
      <c r="G26" s="9">
        <v>1</v>
      </c>
      <c r="H26" s="10">
        <v>0.27</v>
      </c>
      <c r="I26" s="9" t="s">
        <v>73</v>
      </c>
      <c r="J26" s="17">
        <v>2020</v>
      </c>
      <c r="K26" s="9" t="s">
        <v>27</v>
      </c>
      <c r="L26" s="9" t="s">
        <v>60</v>
      </c>
      <c r="M26" s="18">
        <v>45.635091027308199</v>
      </c>
      <c r="P26" s="19"/>
    </row>
    <row r="27" spans="1:16" s="1" customFormat="1" ht="56.1" customHeight="1">
      <c r="A27" s="9">
        <v>25</v>
      </c>
      <c r="B27" s="9" t="s">
        <v>5</v>
      </c>
      <c r="C27" s="9" t="s">
        <v>69</v>
      </c>
      <c r="D27" s="9" t="s">
        <v>76</v>
      </c>
      <c r="E27" s="9" t="s">
        <v>25</v>
      </c>
      <c r="F27" s="9">
        <v>460</v>
      </c>
      <c r="G27" s="9">
        <v>6</v>
      </c>
      <c r="H27" s="10">
        <v>1</v>
      </c>
      <c r="I27" s="9" t="s">
        <v>73</v>
      </c>
      <c r="J27" s="17">
        <v>2020</v>
      </c>
      <c r="K27" s="9" t="s">
        <v>27</v>
      </c>
      <c r="L27" s="9" t="s">
        <v>60</v>
      </c>
      <c r="M27" s="18">
        <v>169.01885565669701</v>
      </c>
      <c r="P27" s="19"/>
    </row>
    <row r="28" spans="1:16" s="1" customFormat="1" ht="56.1" customHeight="1">
      <c r="A28" s="9">
        <v>26</v>
      </c>
      <c r="B28" s="9" t="s">
        <v>5</v>
      </c>
      <c r="C28" s="9" t="s">
        <v>69</v>
      </c>
      <c r="D28" s="9" t="s">
        <v>77</v>
      </c>
      <c r="E28" s="9" t="s">
        <v>25</v>
      </c>
      <c r="F28" s="9">
        <v>60</v>
      </c>
      <c r="G28" s="9">
        <v>1</v>
      </c>
      <c r="H28" s="10">
        <v>0.08</v>
      </c>
      <c r="I28" s="9" t="s">
        <v>73</v>
      </c>
      <c r="J28" s="17">
        <v>2020</v>
      </c>
      <c r="K28" s="9" t="s">
        <v>27</v>
      </c>
      <c r="L28" s="9" t="s">
        <v>60</v>
      </c>
      <c r="M28" s="18">
        <v>13.5215084525358</v>
      </c>
      <c r="P28" s="19"/>
    </row>
    <row r="29" spans="1:16" s="1" customFormat="1" ht="56.1" customHeight="1">
      <c r="A29" s="9">
        <v>27</v>
      </c>
      <c r="B29" s="9" t="s">
        <v>5</v>
      </c>
      <c r="C29" s="9" t="s">
        <v>69</v>
      </c>
      <c r="D29" s="9" t="s">
        <v>78</v>
      </c>
      <c r="E29" s="9" t="s">
        <v>25</v>
      </c>
      <c r="F29" s="9">
        <v>144</v>
      </c>
      <c r="G29" s="9">
        <v>4</v>
      </c>
      <c r="H29" s="10">
        <v>1</v>
      </c>
      <c r="I29" s="9" t="s">
        <v>26</v>
      </c>
      <c r="J29" s="17">
        <v>2020</v>
      </c>
      <c r="K29" s="9" t="s">
        <v>27</v>
      </c>
      <c r="L29" s="9" t="s">
        <v>60</v>
      </c>
      <c r="M29" s="18">
        <v>169.01885565669701</v>
      </c>
      <c r="P29" s="19"/>
    </row>
    <row r="30" spans="1:16" s="1" customFormat="1" ht="56.1" customHeight="1">
      <c r="A30" s="9">
        <v>28</v>
      </c>
      <c r="B30" s="9" t="s">
        <v>5</v>
      </c>
      <c r="C30" s="9" t="s">
        <v>69</v>
      </c>
      <c r="D30" s="9" t="s">
        <v>79</v>
      </c>
      <c r="E30" s="9" t="s">
        <v>25</v>
      </c>
      <c r="F30" s="9">
        <v>204</v>
      </c>
      <c r="G30" s="9">
        <v>5</v>
      </c>
      <c r="H30" s="10">
        <v>0.35</v>
      </c>
      <c r="I30" s="9" t="s">
        <v>26</v>
      </c>
      <c r="J30" s="17">
        <v>2020</v>
      </c>
      <c r="K30" s="9" t="s">
        <v>27</v>
      </c>
      <c r="L30" s="9" t="s">
        <v>60</v>
      </c>
      <c r="M30" s="18">
        <v>59.156599479843898</v>
      </c>
      <c r="P30" s="19"/>
    </row>
    <row r="31" spans="1:16" s="1" customFormat="1" ht="56.1" customHeight="1">
      <c r="A31" s="9">
        <v>29</v>
      </c>
      <c r="B31" s="9" t="s">
        <v>5</v>
      </c>
      <c r="C31" s="9" t="s">
        <v>69</v>
      </c>
      <c r="D31" s="9" t="s">
        <v>80</v>
      </c>
      <c r="E31" s="9" t="s">
        <v>71</v>
      </c>
      <c r="F31" s="9">
        <v>200</v>
      </c>
      <c r="G31" s="9">
        <v>3</v>
      </c>
      <c r="H31" s="10">
        <v>1.31</v>
      </c>
      <c r="I31" s="9" t="s">
        <v>26</v>
      </c>
      <c r="J31" s="17">
        <v>2020</v>
      </c>
      <c r="K31" s="9" t="s">
        <v>27</v>
      </c>
      <c r="L31" s="9" t="s">
        <v>60</v>
      </c>
      <c r="M31" s="18">
        <v>221.41470091027301</v>
      </c>
      <c r="P31" s="19"/>
    </row>
    <row r="32" spans="1:16" s="1" customFormat="1" ht="56.1" customHeight="1">
      <c r="A32" s="9">
        <v>30</v>
      </c>
      <c r="B32" s="9" t="s">
        <v>5</v>
      </c>
      <c r="C32" s="9" t="s">
        <v>69</v>
      </c>
      <c r="D32" s="9" t="s">
        <v>81</v>
      </c>
      <c r="E32" s="9" t="s">
        <v>25</v>
      </c>
      <c r="F32" s="9">
        <v>60</v>
      </c>
      <c r="G32" s="9">
        <v>2</v>
      </c>
      <c r="H32" s="10">
        <v>0.36</v>
      </c>
      <c r="I32" s="9" t="s">
        <v>73</v>
      </c>
      <c r="J32" s="17">
        <v>2020</v>
      </c>
      <c r="K32" s="9" t="s">
        <v>27</v>
      </c>
      <c r="L32" s="9" t="s">
        <v>60</v>
      </c>
      <c r="M32" s="18">
        <v>60.846788036410899</v>
      </c>
      <c r="P32" s="19"/>
    </row>
    <row r="33" spans="1:16" s="1" customFormat="1" ht="56.1" customHeight="1">
      <c r="A33" s="9">
        <v>31</v>
      </c>
      <c r="B33" s="9" t="s">
        <v>5</v>
      </c>
      <c r="C33" s="9" t="s">
        <v>69</v>
      </c>
      <c r="D33" s="9" t="s">
        <v>82</v>
      </c>
      <c r="E33" s="9" t="s">
        <v>25</v>
      </c>
      <c r="F33" s="9">
        <v>585</v>
      </c>
      <c r="G33" s="9">
        <v>15</v>
      </c>
      <c r="H33" s="10">
        <v>4.79</v>
      </c>
      <c r="I33" s="9" t="s">
        <v>73</v>
      </c>
      <c r="J33" s="17">
        <v>2020</v>
      </c>
      <c r="K33" s="9" t="s">
        <v>27</v>
      </c>
      <c r="L33" s="9" t="s">
        <v>60</v>
      </c>
      <c r="M33" s="18">
        <v>809.60031859557898</v>
      </c>
      <c r="P33" s="19"/>
    </row>
    <row r="34" spans="1:16" s="1" customFormat="1" ht="56.1" customHeight="1">
      <c r="A34" s="9">
        <v>32</v>
      </c>
      <c r="B34" s="9" t="s">
        <v>5</v>
      </c>
      <c r="C34" s="9" t="s">
        <v>69</v>
      </c>
      <c r="D34" s="9" t="s">
        <v>83</v>
      </c>
      <c r="E34" s="9" t="s">
        <v>25</v>
      </c>
      <c r="F34" s="9">
        <v>102</v>
      </c>
      <c r="G34" s="9">
        <v>2</v>
      </c>
      <c r="H34" s="10">
        <v>1.05</v>
      </c>
      <c r="I34" s="9" t="s">
        <v>73</v>
      </c>
      <c r="J34" s="17">
        <v>2020</v>
      </c>
      <c r="K34" s="9" t="s">
        <v>27</v>
      </c>
      <c r="L34" s="9" t="s">
        <v>60</v>
      </c>
      <c r="M34" s="18">
        <v>177.46979843953201</v>
      </c>
      <c r="P34" s="19"/>
    </row>
    <row r="35" spans="1:16" s="1" customFormat="1" ht="56.1" customHeight="1">
      <c r="A35" s="9">
        <v>33</v>
      </c>
      <c r="B35" s="9" t="s">
        <v>5</v>
      </c>
      <c r="C35" s="9" t="s">
        <v>69</v>
      </c>
      <c r="D35" s="9" t="s">
        <v>84</v>
      </c>
      <c r="E35" s="9" t="s">
        <v>38</v>
      </c>
      <c r="F35" s="9">
        <v>180</v>
      </c>
      <c r="G35" s="9">
        <v>2</v>
      </c>
      <c r="H35" s="10">
        <v>1.2</v>
      </c>
      <c r="I35" s="9" t="s">
        <v>26</v>
      </c>
      <c r="J35" s="17">
        <v>2020</v>
      </c>
      <c r="K35" s="9" t="s">
        <v>27</v>
      </c>
      <c r="L35" s="9" t="s">
        <v>60</v>
      </c>
      <c r="M35" s="18">
        <v>202.82262678803599</v>
      </c>
      <c r="P35" s="19"/>
    </row>
    <row r="36" spans="1:16" s="1" customFormat="1" ht="56.1" customHeight="1">
      <c r="A36" s="9">
        <v>34</v>
      </c>
      <c r="B36" s="9" t="s">
        <v>5</v>
      </c>
      <c r="C36" s="9" t="s">
        <v>69</v>
      </c>
      <c r="D36" s="9" t="s">
        <v>85</v>
      </c>
      <c r="E36" s="9" t="s">
        <v>25</v>
      </c>
      <c r="F36" s="9">
        <v>32</v>
      </c>
      <c r="G36" s="9">
        <v>2</v>
      </c>
      <c r="H36" s="10">
        <v>0.3</v>
      </c>
      <c r="I36" s="9" t="s">
        <v>73</v>
      </c>
      <c r="J36" s="17">
        <v>2020</v>
      </c>
      <c r="K36" s="9" t="s">
        <v>27</v>
      </c>
      <c r="L36" s="9" t="s">
        <v>60</v>
      </c>
      <c r="M36" s="18">
        <v>50.705656697009097</v>
      </c>
      <c r="P36" s="19"/>
    </row>
    <row r="37" spans="1:16" s="1" customFormat="1" ht="56.1" customHeight="1">
      <c r="A37" s="9">
        <v>35</v>
      </c>
      <c r="B37" s="9" t="s">
        <v>5</v>
      </c>
      <c r="C37" s="9" t="s">
        <v>69</v>
      </c>
      <c r="D37" s="9" t="s">
        <v>86</v>
      </c>
      <c r="E37" s="9" t="s">
        <v>25</v>
      </c>
      <c r="F37" s="9">
        <v>28</v>
      </c>
      <c r="G37" s="9">
        <v>2</v>
      </c>
      <c r="H37" s="10">
        <v>0.32</v>
      </c>
      <c r="I37" s="9" t="s">
        <v>73</v>
      </c>
      <c r="J37" s="17">
        <v>2020</v>
      </c>
      <c r="K37" s="9" t="s">
        <v>27</v>
      </c>
      <c r="L37" s="9" t="s">
        <v>60</v>
      </c>
      <c r="M37" s="18">
        <v>54.086033810143</v>
      </c>
      <c r="P37" s="19"/>
    </row>
    <row r="38" spans="1:16" s="1" customFormat="1" ht="56.1" customHeight="1">
      <c r="A38" s="9">
        <v>36</v>
      </c>
      <c r="B38" s="9" t="s">
        <v>5</v>
      </c>
      <c r="C38" s="9" t="s">
        <v>69</v>
      </c>
      <c r="D38" s="9" t="s">
        <v>87</v>
      </c>
      <c r="E38" s="9" t="s">
        <v>25</v>
      </c>
      <c r="F38" s="9">
        <v>48</v>
      </c>
      <c r="G38" s="9">
        <v>1</v>
      </c>
      <c r="H38" s="10">
        <v>1.02</v>
      </c>
      <c r="I38" s="9" t="s">
        <v>26</v>
      </c>
      <c r="J38" s="17">
        <v>2020</v>
      </c>
      <c r="K38" s="9" t="s">
        <v>27</v>
      </c>
      <c r="L38" s="9" t="s">
        <v>60</v>
      </c>
      <c r="M38" s="18">
        <v>172.399232769831</v>
      </c>
      <c r="P38" s="19"/>
    </row>
    <row r="39" spans="1:16" s="1" customFormat="1" ht="56.1" customHeight="1">
      <c r="A39" s="9">
        <v>37</v>
      </c>
      <c r="B39" s="9" t="s">
        <v>5</v>
      </c>
      <c r="C39" s="9" t="s">
        <v>69</v>
      </c>
      <c r="D39" s="9" t="s">
        <v>88</v>
      </c>
      <c r="E39" s="9" t="s">
        <v>71</v>
      </c>
      <c r="F39" s="9">
        <v>146</v>
      </c>
      <c r="G39" s="9">
        <v>2</v>
      </c>
      <c r="H39" s="10">
        <v>1.4</v>
      </c>
      <c r="I39" s="9" t="s">
        <v>26</v>
      </c>
      <c r="J39" s="17">
        <v>2020</v>
      </c>
      <c r="K39" s="9" t="s">
        <v>27</v>
      </c>
      <c r="L39" s="9" t="s">
        <v>60</v>
      </c>
      <c r="M39" s="18">
        <v>236.62639791937599</v>
      </c>
      <c r="P39" s="19"/>
    </row>
    <row r="40" spans="1:16" s="1" customFormat="1" ht="56.1" customHeight="1">
      <c r="A40" s="9">
        <v>38</v>
      </c>
      <c r="B40" s="9" t="s">
        <v>5</v>
      </c>
      <c r="C40" s="9" t="s">
        <v>89</v>
      </c>
      <c r="D40" s="9" t="s">
        <v>90</v>
      </c>
      <c r="E40" s="9" t="s">
        <v>25</v>
      </c>
      <c r="F40" s="9">
        <v>410</v>
      </c>
      <c r="G40" s="9">
        <v>15</v>
      </c>
      <c r="H40" s="10">
        <v>4</v>
      </c>
      <c r="I40" s="9" t="s">
        <v>73</v>
      </c>
      <c r="J40" s="17">
        <v>2020</v>
      </c>
      <c r="K40" s="9" t="s">
        <v>27</v>
      </c>
      <c r="L40" s="9" t="s">
        <v>60</v>
      </c>
      <c r="M40" s="18">
        <v>784.57315233785801</v>
      </c>
      <c r="P40" s="19"/>
    </row>
    <row r="41" spans="1:16" s="1" customFormat="1" ht="56.1" customHeight="1">
      <c r="A41" s="9">
        <v>39</v>
      </c>
      <c r="B41" s="9" t="s">
        <v>5</v>
      </c>
      <c r="C41" s="9" t="s">
        <v>89</v>
      </c>
      <c r="D41" s="9" t="s">
        <v>91</v>
      </c>
      <c r="E41" s="9" t="s">
        <v>92</v>
      </c>
      <c r="F41" s="9">
        <v>232</v>
      </c>
      <c r="G41" s="9">
        <v>15</v>
      </c>
      <c r="H41" s="10">
        <v>3.24</v>
      </c>
      <c r="I41" s="9" t="s">
        <v>73</v>
      </c>
      <c r="J41" s="17">
        <v>2020</v>
      </c>
      <c r="K41" s="9" t="s">
        <v>27</v>
      </c>
      <c r="L41" s="9" t="s">
        <v>60</v>
      </c>
      <c r="M41" s="18">
        <v>635.50425339366495</v>
      </c>
      <c r="P41" s="19"/>
    </row>
    <row r="42" spans="1:16" s="1" customFormat="1" ht="56.1" customHeight="1">
      <c r="A42" s="9">
        <v>40</v>
      </c>
      <c r="B42" s="9" t="s">
        <v>5</v>
      </c>
      <c r="C42" s="9" t="s">
        <v>89</v>
      </c>
      <c r="D42" s="9" t="s">
        <v>93</v>
      </c>
      <c r="E42" s="9" t="s">
        <v>25</v>
      </c>
      <c r="F42" s="9">
        <v>114</v>
      </c>
      <c r="G42" s="9">
        <v>5</v>
      </c>
      <c r="H42" s="10">
        <v>1.18</v>
      </c>
      <c r="I42" s="9" t="s">
        <v>73</v>
      </c>
      <c r="J42" s="17">
        <v>2020</v>
      </c>
      <c r="K42" s="9" t="s">
        <v>27</v>
      </c>
      <c r="L42" s="9" t="s">
        <v>60</v>
      </c>
      <c r="M42" s="18">
        <v>231.449079939668</v>
      </c>
      <c r="P42" s="19"/>
    </row>
    <row r="43" spans="1:16" s="1" customFormat="1" ht="56.1" customHeight="1">
      <c r="A43" s="9">
        <v>41</v>
      </c>
      <c r="B43" s="9" t="s">
        <v>5</v>
      </c>
      <c r="C43" s="9" t="s">
        <v>89</v>
      </c>
      <c r="D43" s="9" t="s">
        <v>94</v>
      </c>
      <c r="E43" s="9" t="s">
        <v>25</v>
      </c>
      <c r="F43" s="9">
        <v>60</v>
      </c>
      <c r="G43" s="9">
        <v>2</v>
      </c>
      <c r="H43" s="10">
        <v>0.97</v>
      </c>
      <c r="I43" s="9" t="s">
        <v>73</v>
      </c>
      <c r="J43" s="17">
        <v>2020</v>
      </c>
      <c r="K43" s="9" t="s">
        <v>27</v>
      </c>
      <c r="L43" s="9" t="s">
        <v>60</v>
      </c>
      <c r="M43" s="18">
        <v>190.25898944193099</v>
      </c>
      <c r="P43" s="19"/>
    </row>
    <row r="44" spans="1:16" s="1" customFormat="1" ht="56.1" customHeight="1">
      <c r="A44" s="9">
        <v>42</v>
      </c>
      <c r="B44" s="9" t="s">
        <v>5</v>
      </c>
      <c r="C44" s="9" t="s">
        <v>89</v>
      </c>
      <c r="D44" s="9" t="s">
        <v>95</v>
      </c>
      <c r="E44" s="9" t="s">
        <v>25</v>
      </c>
      <c r="F44" s="9">
        <v>170</v>
      </c>
      <c r="G44" s="9">
        <v>3</v>
      </c>
      <c r="H44" s="10">
        <v>0.81</v>
      </c>
      <c r="I44" s="9" t="s">
        <v>73</v>
      </c>
      <c r="J44" s="17">
        <v>2020</v>
      </c>
      <c r="K44" s="9" t="s">
        <v>27</v>
      </c>
      <c r="L44" s="9" t="s">
        <v>60</v>
      </c>
      <c r="M44" s="18">
        <v>158.87606334841601</v>
      </c>
      <c r="P44" s="19"/>
    </row>
    <row r="45" spans="1:16" s="1" customFormat="1" ht="56.1" customHeight="1">
      <c r="A45" s="9">
        <v>43</v>
      </c>
      <c r="B45" s="9" t="s">
        <v>5</v>
      </c>
      <c r="C45" s="9" t="s">
        <v>89</v>
      </c>
      <c r="D45" s="9" t="s">
        <v>96</v>
      </c>
      <c r="E45" s="9" t="s">
        <v>25</v>
      </c>
      <c r="F45" s="9">
        <v>150</v>
      </c>
      <c r="G45" s="9">
        <v>9</v>
      </c>
      <c r="H45" s="10">
        <v>0.8</v>
      </c>
      <c r="I45" s="9" t="s">
        <v>73</v>
      </c>
      <c r="J45" s="17">
        <v>2020</v>
      </c>
      <c r="K45" s="9" t="s">
        <v>27</v>
      </c>
      <c r="L45" s="9" t="s">
        <v>60</v>
      </c>
      <c r="M45" s="18">
        <v>156.91463046757201</v>
      </c>
      <c r="P45" s="19"/>
    </row>
    <row r="46" spans="1:16" s="1" customFormat="1" ht="56.1" customHeight="1">
      <c r="A46" s="9">
        <v>44</v>
      </c>
      <c r="B46" s="9" t="s">
        <v>5</v>
      </c>
      <c r="C46" s="9" t="s">
        <v>89</v>
      </c>
      <c r="D46" s="9" t="s">
        <v>97</v>
      </c>
      <c r="E46" s="9" t="s">
        <v>25</v>
      </c>
      <c r="F46" s="9">
        <v>80</v>
      </c>
      <c r="G46" s="9">
        <v>10</v>
      </c>
      <c r="H46" s="10">
        <v>0.26</v>
      </c>
      <c r="I46" s="9" t="s">
        <v>73</v>
      </c>
      <c r="J46" s="17">
        <v>2020</v>
      </c>
      <c r="K46" s="9" t="s">
        <v>27</v>
      </c>
      <c r="L46" s="9" t="s">
        <v>60</v>
      </c>
      <c r="M46" s="18">
        <v>50.997254901960801</v>
      </c>
      <c r="P46" s="19"/>
    </row>
    <row r="47" spans="1:16" s="1" customFormat="1" ht="56.1" customHeight="1">
      <c r="A47" s="9">
        <v>45</v>
      </c>
      <c r="B47" s="9" t="s">
        <v>5</v>
      </c>
      <c r="C47" s="9" t="s">
        <v>89</v>
      </c>
      <c r="D47" s="9" t="s">
        <v>98</v>
      </c>
      <c r="E47" s="9" t="s">
        <v>25</v>
      </c>
      <c r="F47" s="9">
        <v>108</v>
      </c>
      <c r="G47" s="9">
        <v>7</v>
      </c>
      <c r="H47" s="10">
        <v>0.5</v>
      </c>
      <c r="I47" s="20" t="s">
        <v>73</v>
      </c>
      <c r="J47" s="17">
        <v>2020</v>
      </c>
      <c r="K47" s="9" t="s">
        <v>27</v>
      </c>
      <c r="L47" s="9" t="s">
        <v>60</v>
      </c>
      <c r="M47" s="18">
        <v>98.071644042232293</v>
      </c>
      <c r="P47" s="19"/>
    </row>
    <row r="48" spans="1:16" s="1" customFormat="1" ht="56.1" customHeight="1">
      <c r="A48" s="9">
        <v>46</v>
      </c>
      <c r="B48" s="9" t="s">
        <v>5</v>
      </c>
      <c r="C48" s="9" t="s">
        <v>89</v>
      </c>
      <c r="D48" s="9" t="s">
        <v>99</v>
      </c>
      <c r="E48" s="9" t="s">
        <v>100</v>
      </c>
      <c r="F48" s="9">
        <v>350</v>
      </c>
      <c r="G48" s="9">
        <v>15</v>
      </c>
      <c r="H48" s="10">
        <v>1.5</v>
      </c>
      <c r="I48" s="20" t="s">
        <v>26</v>
      </c>
      <c r="J48" s="17">
        <v>2020</v>
      </c>
      <c r="K48" s="9" t="s">
        <v>27</v>
      </c>
      <c r="L48" s="9" t="s">
        <v>60</v>
      </c>
      <c r="M48" s="18">
        <v>294.21493212669702</v>
      </c>
      <c r="P48" s="19"/>
    </row>
    <row r="49" spans="1:16" s="1" customFormat="1" ht="56.1" customHeight="1">
      <c r="A49" s="9">
        <v>47</v>
      </c>
      <c r="B49" s="9" t="s">
        <v>5</v>
      </c>
      <c r="C49" s="9" t="s">
        <v>101</v>
      </c>
      <c r="D49" s="9" t="s">
        <v>102</v>
      </c>
      <c r="E49" s="9" t="s">
        <v>25</v>
      </c>
      <c r="F49" s="9">
        <v>105</v>
      </c>
      <c r="G49" s="9">
        <v>2</v>
      </c>
      <c r="H49" s="10">
        <f>968*8/10000</f>
        <v>0.77439999999999998</v>
      </c>
      <c r="I49" s="9" t="s">
        <v>26</v>
      </c>
      <c r="J49" s="17">
        <v>2020</v>
      </c>
      <c r="K49" s="9" t="s">
        <v>35</v>
      </c>
      <c r="L49" s="9" t="s">
        <v>28</v>
      </c>
      <c r="M49" s="18">
        <v>268.990181541298</v>
      </c>
      <c r="P49" s="19"/>
    </row>
    <row r="50" spans="1:16" s="1" customFormat="1" ht="56.1" customHeight="1">
      <c r="A50" s="9">
        <v>48</v>
      </c>
      <c r="B50" s="9" t="s">
        <v>5</v>
      </c>
      <c r="C50" s="9" t="s">
        <v>101</v>
      </c>
      <c r="D50" s="9" t="s">
        <v>103</v>
      </c>
      <c r="E50" s="9" t="s">
        <v>25</v>
      </c>
      <c r="F50" s="9">
        <v>76</v>
      </c>
      <c r="G50" s="9">
        <v>1</v>
      </c>
      <c r="H50" s="10">
        <v>0.7</v>
      </c>
      <c r="I50" s="9" t="s">
        <v>26</v>
      </c>
      <c r="J50" s="17">
        <v>2020</v>
      </c>
      <c r="K50" s="9" t="s">
        <v>35</v>
      </c>
      <c r="L50" s="9" t="s">
        <v>28</v>
      </c>
      <c r="M50" s="18">
        <v>243.14711657916899</v>
      </c>
      <c r="P50" s="19"/>
    </row>
    <row r="51" spans="1:16" s="1" customFormat="1" ht="56.1" customHeight="1">
      <c r="A51" s="9">
        <v>49</v>
      </c>
      <c r="B51" s="9" t="s">
        <v>5</v>
      </c>
      <c r="C51" s="9" t="s">
        <v>101</v>
      </c>
      <c r="D51" s="9" t="s">
        <v>104</v>
      </c>
      <c r="E51" s="9" t="s">
        <v>25</v>
      </c>
      <c r="F51" s="9">
        <v>301</v>
      </c>
      <c r="G51" s="9">
        <v>2</v>
      </c>
      <c r="H51" s="10">
        <f>(899*9+471*5)/10000</f>
        <v>1.0446</v>
      </c>
      <c r="I51" s="9" t="s">
        <v>26</v>
      </c>
      <c r="J51" s="17">
        <v>2020</v>
      </c>
      <c r="K51" s="9" t="s">
        <v>35</v>
      </c>
      <c r="L51" s="9" t="s">
        <v>28</v>
      </c>
      <c r="M51" s="18">
        <v>362.844968540857</v>
      </c>
      <c r="P51" s="19"/>
    </row>
    <row r="52" spans="1:16" s="1" customFormat="1" ht="56.1" customHeight="1">
      <c r="A52" s="9">
        <v>50</v>
      </c>
      <c r="B52" s="9" t="s">
        <v>5</v>
      </c>
      <c r="C52" s="9" t="s">
        <v>101</v>
      </c>
      <c r="D52" s="9" t="s">
        <v>105</v>
      </c>
      <c r="E52" s="9" t="s">
        <v>25</v>
      </c>
      <c r="F52" s="9">
        <v>76</v>
      </c>
      <c r="G52" s="9">
        <v>3</v>
      </c>
      <c r="H52" s="10">
        <v>0.3</v>
      </c>
      <c r="I52" s="9" t="s">
        <v>26</v>
      </c>
      <c r="J52" s="17">
        <v>2020</v>
      </c>
      <c r="K52" s="9" t="s">
        <v>35</v>
      </c>
      <c r="L52" s="9" t="s">
        <v>28</v>
      </c>
      <c r="M52" s="18">
        <v>104.20590710535799</v>
      </c>
      <c r="P52" s="19"/>
    </row>
    <row r="53" spans="1:16" s="1" customFormat="1" ht="56.1" customHeight="1">
      <c r="A53" s="9">
        <v>51</v>
      </c>
      <c r="B53" s="9" t="s">
        <v>5</v>
      </c>
      <c r="C53" s="9" t="s">
        <v>101</v>
      </c>
      <c r="D53" s="9" t="s">
        <v>106</v>
      </c>
      <c r="E53" s="9" t="s">
        <v>25</v>
      </c>
      <c r="F53" s="9">
        <v>347</v>
      </c>
      <c r="G53" s="9">
        <v>14</v>
      </c>
      <c r="H53" s="10">
        <v>1.8</v>
      </c>
      <c r="I53" s="9" t="s">
        <v>73</v>
      </c>
      <c r="J53" s="17">
        <v>2020</v>
      </c>
      <c r="K53" s="9" t="s">
        <v>35</v>
      </c>
      <c r="L53" s="9" t="s">
        <v>28</v>
      </c>
      <c r="M53" s="18">
        <v>625.23544263214899</v>
      </c>
      <c r="P53" s="19"/>
    </row>
    <row r="54" spans="1:16" s="1" customFormat="1" ht="56.1" customHeight="1">
      <c r="A54" s="9">
        <v>52</v>
      </c>
      <c r="B54" s="9" t="s">
        <v>5</v>
      </c>
      <c r="C54" s="11" t="s">
        <v>101</v>
      </c>
      <c r="D54" s="11" t="s">
        <v>107</v>
      </c>
      <c r="E54" s="11">
        <v>95</v>
      </c>
      <c r="F54" s="11">
        <v>40</v>
      </c>
      <c r="G54" s="11">
        <v>1</v>
      </c>
      <c r="H54" s="12">
        <f>667*7/10000</f>
        <v>0.46689999999999998</v>
      </c>
      <c r="I54" s="11">
        <v>0.21</v>
      </c>
      <c r="J54" s="17">
        <v>2020</v>
      </c>
      <c r="K54" s="9" t="s">
        <v>35</v>
      </c>
      <c r="L54" s="11" t="s">
        <v>28</v>
      </c>
      <c r="M54" s="18">
        <v>162.17912675830601</v>
      </c>
      <c r="P54" s="19"/>
    </row>
    <row r="55" spans="1:16" s="1" customFormat="1" ht="56.1" customHeight="1">
      <c r="A55" s="9">
        <v>53</v>
      </c>
      <c r="B55" s="9" t="s">
        <v>5</v>
      </c>
      <c r="C55" s="9" t="s">
        <v>101</v>
      </c>
      <c r="D55" s="9" t="s">
        <v>108</v>
      </c>
      <c r="E55" s="9" t="s">
        <v>25</v>
      </c>
      <c r="F55" s="9">
        <v>271</v>
      </c>
      <c r="G55" s="9">
        <v>15</v>
      </c>
      <c r="H55" s="10">
        <v>0.9</v>
      </c>
      <c r="I55" s="9" t="s">
        <v>73</v>
      </c>
      <c r="J55" s="17">
        <v>2020</v>
      </c>
      <c r="K55" s="9" t="s">
        <v>35</v>
      </c>
      <c r="L55" s="9" t="s">
        <v>28</v>
      </c>
      <c r="M55" s="18">
        <v>312.61772131607398</v>
      </c>
      <c r="P55" s="19"/>
    </row>
    <row r="56" spans="1:16" s="1" customFormat="1" ht="56.1" customHeight="1">
      <c r="A56" s="9">
        <v>54</v>
      </c>
      <c r="B56" s="9" t="s">
        <v>5</v>
      </c>
      <c r="C56" s="9" t="s">
        <v>101</v>
      </c>
      <c r="D56" s="9" t="s">
        <v>109</v>
      </c>
      <c r="E56" s="9" t="s">
        <v>25</v>
      </c>
      <c r="F56" s="9">
        <v>450</v>
      </c>
      <c r="G56" s="9">
        <v>18</v>
      </c>
      <c r="H56" s="10">
        <v>1.5</v>
      </c>
      <c r="I56" s="9" t="s">
        <v>73</v>
      </c>
      <c r="J56" s="17">
        <v>2020</v>
      </c>
      <c r="K56" s="9" t="s">
        <v>35</v>
      </c>
      <c r="L56" s="9" t="s">
        <v>28</v>
      </c>
      <c r="M56" s="18">
        <v>521.02953552679003</v>
      </c>
      <c r="P56" s="19"/>
    </row>
    <row r="57" spans="1:16" s="1" customFormat="1" ht="56.1" customHeight="1">
      <c r="A57" s="9">
        <v>55</v>
      </c>
      <c r="B57" s="9" t="s">
        <v>5</v>
      </c>
      <c r="C57" s="9" t="s">
        <v>110</v>
      </c>
      <c r="D57" s="9" t="s">
        <v>111</v>
      </c>
      <c r="E57" s="9" t="s">
        <v>25</v>
      </c>
      <c r="F57" s="9">
        <v>172</v>
      </c>
      <c r="G57" s="9">
        <v>15</v>
      </c>
      <c r="H57" s="10">
        <v>1</v>
      </c>
      <c r="I57" s="9" t="s">
        <v>26</v>
      </c>
      <c r="J57" s="17">
        <v>2020</v>
      </c>
      <c r="K57" s="9" t="s">
        <v>35</v>
      </c>
      <c r="L57" s="9" t="s">
        <v>112</v>
      </c>
      <c r="M57" s="18">
        <v>464.16562555773697</v>
      </c>
      <c r="P57" s="19"/>
    </row>
    <row r="58" spans="1:16" s="1" customFormat="1" ht="56.1" customHeight="1">
      <c r="A58" s="9">
        <v>56</v>
      </c>
      <c r="B58" s="9" t="s">
        <v>5</v>
      </c>
      <c r="C58" s="9" t="s">
        <v>110</v>
      </c>
      <c r="D58" s="9" t="s">
        <v>113</v>
      </c>
      <c r="E58" s="9" t="s">
        <v>25</v>
      </c>
      <c r="F58" s="9">
        <v>278</v>
      </c>
      <c r="G58" s="9">
        <v>15</v>
      </c>
      <c r="H58" s="10">
        <v>1.5</v>
      </c>
      <c r="I58" s="9" t="s">
        <v>26</v>
      </c>
      <c r="J58" s="17">
        <v>2020</v>
      </c>
      <c r="K58" s="9" t="s">
        <v>35</v>
      </c>
      <c r="L58" s="9" t="s">
        <v>112</v>
      </c>
      <c r="M58" s="18">
        <v>696.24843833660498</v>
      </c>
      <c r="P58" s="19"/>
    </row>
    <row r="59" spans="1:16" s="1" customFormat="1" ht="56.1" customHeight="1">
      <c r="A59" s="9">
        <v>57</v>
      </c>
      <c r="B59" s="9" t="s">
        <v>5</v>
      </c>
      <c r="C59" s="9" t="s">
        <v>110</v>
      </c>
      <c r="D59" s="14" t="s">
        <v>114</v>
      </c>
      <c r="E59" s="11" t="s">
        <v>25</v>
      </c>
      <c r="F59" s="11">
        <v>99</v>
      </c>
      <c r="G59" s="11">
        <v>1</v>
      </c>
      <c r="H59" s="12">
        <v>0.2</v>
      </c>
      <c r="I59" s="11" t="s">
        <v>26</v>
      </c>
      <c r="J59" s="17">
        <v>2020</v>
      </c>
      <c r="K59" s="9" t="s">
        <v>35</v>
      </c>
      <c r="L59" s="9" t="s">
        <v>112</v>
      </c>
      <c r="M59" s="18">
        <v>92.833125111547403</v>
      </c>
      <c r="P59" s="19"/>
    </row>
    <row r="60" spans="1:16" s="1" customFormat="1" ht="56.1" customHeight="1">
      <c r="A60" s="9">
        <v>58</v>
      </c>
      <c r="B60" s="9" t="s">
        <v>5</v>
      </c>
      <c r="C60" s="9" t="s">
        <v>110</v>
      </c>
      <c r="D60" s="9" t="s">
        <v>115</v>
      </c>
      <c r="E60" s="9" t="s">
        <v>25</v>
      </c>
      <c r="F60" s="9">
        <v>210</v>
      </c>
      <c r="G60" s="9">
        <v>12</v>
      </c>
      <c r="H60" s="10">
        <v>1</v>
      </c>
      <c r="I60" s="9" t="s">
        <v>26</v>
      </c>
      <c r="J60" s="17">
        <v>2020</v>
      </c>
      <c r="K60" s="9" t="s">
        <v>35</v>
      </c>
      <c r="L60" s="9" t="s">
        <v>112</v>
      </c>
      <c r="M60" s="18">
        <v>464.16562555773697</v>
      </c>
      <c r="P60" s="19"/>
    </row>
    <row r="61" spans="1:16" s="1" customFormat="1" ht="56.1" customHeight="1">
      <c r="A61" s="9">
        <v>59</v>
      </c>
      <c r="B61" s="9" t="s">
        <v>5</v>
      </c>
      <c r="C61" s="9" t="s">
        <v>110</v>
      </c>
      <c r="D61" s="9" t="s">
        <v>116</v>
      </c>
      <c r="E61" s="9" t="s">
        <v>25</v>
      </c>
      <c r="F61" s="9">
        <v>368</v>
      </c>
      <c r="G61" s="9">
        <v>13</v>
      </c>
      <c r="H61" s="10">
        <v>0.9</v>
      </c>
      <c r="I61" s="9" t="s">
        <v>26</v>
      </c>
      <c r="J61" s="17">
        <v>2020</v>
      </c>
      <c r="K61" s="9" t="s">
        <v>35</v>
      </c>
      <c r="L61" s="9" t="s">
        <v>112</v>
      </c>
      <c r="M61" s="18">
        <v>417.74906300196301</v>
      </c>
      <c r="P61" s="19"/>
    </row>
    <row r="62" spans="1:16" s="1" customFormat="1" ht="56.1" customHeight="1">
      <c r="A62" s="9">
        <v>60</v>
      </c>
      <c r="B62" s="9" t="s">
        <v>5</v>
      </c>
      <c r="C62" s="9" t="s">
        <v>110</v>
      </c>
      <c r="D62" s="9" t="s">
        <v>117</v>
      </c>
      <c r="E62" s="11" t="s">
        <v>25</v>
      </c>
      <c r="F62" s="11">
        <v>14</v>
      </c>
      <c r="G62" s="11">
        <v>1</v>
      </c>
      <c r="H62" s="12">
        <v>3.0000000000000001E-3</v>
      </c>
      <c r="I62" s="11" t="s">
        <v>118</v>
      </c>
      <c r="J62" s="17">
        <v>2020</v>
      </c>
      <c r="K62" s="9" t="s">
        <v>35</v>
      </c>
      <c r="L62" s="9" t="s">
        <v>112</v>
      </c>
      <c r="M62" s="18">
        <v>1.39249687667321</v>
      </c>
      <c r="P62" s="19"/>
    </row>
    <row r="63" spans="1:16" s="1" customFormat="1" ht="56.1" customHeight="1">
      <c r="A63" s="9">
        <v>61</v>
      </c>
      <c r="B63" s="9" t="s">
        <v>5</v>
      </c>
      <c r="C63" s="9" t="s">
        <v>110</v>
      </c>
      <c r="D63" s="9" t="s">
        <v>119</v>
      </c>
      <c r="E63" s="9" t="s">
        <v>120</v>
      </c>
      <c r="F63" s="9">
        <v>48</v>
      </c>
      <c r="G63" s="9">
        <v>48</v>
      </c>
      <c r="H63" s="10">
        <v>0.5</v>
      </c>
      <c r="I63" s="9" t="s">
        <v>73</v>
      </c>
      <c r="J63" s="17">
        <v>2020</v>
      </c>
      <c r="K63" s="9" t="s">
        <v>35</v>
      </c>
      <c r="L63" s="9" t="s">
        <v>28</v>
      </c>
      <c r="M63" s="18">
        <v>232.082812778868</v>
      </c>
      <c r="P63" s="19"/>
    </row>
    <row r="64" spans="1:16" s="1" customFormat="1" ht="56.1" customHeight="1">
      <c r="A64" s="9">
        <v>62</v>
      </c>
      <c r="B64" s="9" t="s">
        <v>5</v>
      </c>
      <c r="C64" s="9" t="s">
        <v>110</v>
      </c>
      <c r="D64" s="9" t="s">
        <v>121</v>
      </c>
      <c r="E64" s="9" t="s">
        <v>25</v>
      </c>
      <c r="F64" s="9">
        <v>33</v>
      </c>
      <c r="G64" s="9">
        <v>1</v>
      </c>
      <c r="H64" s="10">
        <v>0.4</v>
      </c>
      <c r="I64" s="9" t="s">
        <v>26</v>
      </c>
      <c r="J64" s="17">
        <v>2020</v>
      </c>
      <c r="K64" s="9" t="s">
        <v>35</v>
      </c>
      <c r="L64" s="9" t="s">
        <v>112</v>
      </c>
      <c r="M64" s="18">
        <v>185.66625022309501</v>
      </c>
      <c r="P64" s="19"/>
    </row>
    <row r="65" spans="1:16" s="1" customFormat="1" ht="56.1" customHeight="1">
      <c r="A65" s="9">
        <v>63</v>
      </c>
      <c r="B65" s="9" t="s">
        <v>5</v>
      </c>
      <c r="C65" s="9" t="s">
        <v>110</v>
      </c>
      <c r="D65" s="9" t="s">
        <v>122</v>
      </c>
      <c r="E65" s="9" t="s">
        <v>71</v>
      </c>
      <c r="F65" s="9">
        <v>42</v>
      </c>
      <c r="G65" s="9">
        <v>1</v>
      </c>
      <c r="H65" s="10">
        <v>0.1</v>
      </c>
      <c r="I65" s="9" t="s">
        <v>26</v>
      </c>
      <c r="J65" s="17">
        <v>2020</v>
      </c>
      <c r="K65" s="9" t="s">
        <v>35</v>
      </c>
      <c r="L65" s="9" t="s">
        <v>28</v>
      </c>
      <c r="M65" s="18">
        <v>46.416562555773702</v>
      </c>
      <c r="P65" s="19"/>
    </row>
    <row r="66" spans="1:16" s="1" customFormat="1" ht="56.1" customHeight="1">
      <c r="A66" s="9">
        <v>64</v>
      </c>
      <c r="B66" s="9" t="s">
        <v>5</v>
      </c>
      <c r="C66" s="9" t="s">
        <v>123</v>
      </c>
      <c r="D66" s="9" t="s">
        <v>124</v>
      </c>
      <c r="E66" s="9" t="s">
        <v>25</v>
      </c>
      <c r="F66" s="9">
        <v>168</v>
      </c>
      <c r="G66" s="9">
        <v>4</v>
      </c>
      <c r="H66" s="10">
        <v>0.73</v>
      </c>
      <c r="I66" s="9" t="s">
        <v>26</v>
      </c>
      <c r="J66" s="17">
        <v>2020</v>
      </c>
      <c r="K66" s="9" t="s">
        <v>35</v>
      </c>
      <c r="L66" s="9" t="s">
        <v>60</v>
      </c>
      <c r="M66" s="18">
        <v>166.75111599297</v>
      </c>
      <c r="P66" s="19"/>
    </row>
    <row r="67" spans="1:16" s="1" customFormat="1" ht="56.1" customHeight="1">
      <c r="A67" s="9">
        <v>65</v>
      </c>
      <c r="B67" s="9" t="s">
        <v>5</v>
      </c>
      <c r="C67" s="9" t="s">
        <v>123</v>
      </c>
      <c r="D67" s="9" t="s">
        <v>125</v>
      </c>
      <c r="E67" s="9" t="s">
        <v>25</v>
      </c>
      <c r="F67" s="9">
        <v>321</v>
      </c>
      <c r="G67" s="9">
        <v>2</v>
      </c>
      <c r="H67" s="10">
        <v>0.37</v>
      </c>
      <c r="I67" s="9" t="s">
        <v>26</v>
      </c>
      <c r="J67" s="17">
        <v>2020</v>
      </c>
      <c r="K67" s="9" t="s">
        <v>35</v>
      </c>
      <c r="L67" s="9" t="s">
        <v>60</v>
      </c>
      <c r="M67" s="18">
        <v>84.517688927943794</v>
      </c>
      <c r="P67" s="19"/>
    </row>
    <row r="68" spans="1:16" s="1" customFormat="1" ht="56.1" customHeight="1">
      <c r="A68" s="9">
        <v>66</v>
      </c>
      <c r="B68" s="9" t="s">
        <v>5</v>
      </c>
      <c r="C68" s="9" t="s">
        <v>123</v>
      </c>
      <c r="D68" s="9" t="s">
        <v>126</v>
      </c>
      <c r="E68" s="9" t="s">
        <v>25</v>
      </c>
      <c r="F68" s="9">
        <v>120</v>
      </c>
      <c r="G68" s="9">
        <v>27</v>
      </c>
      <c r="H68" s="10">
        <v>2.82</v>
      </c>
      <c r="I68" s="9" t="s">
        <v>127</v>
      </c>
      <c r="J68" s="17">
        <v>2020</v>
      </c>
      <c r="K68" s="9" t="s">
        <v>35</v>
      </c>
      <c r="L68" s="9" t="s">
        <v>60</v>
      </c>
      <c r="M68" s="18">
        <v>644.16184534270599</v>
      </c>
      <c r="P68" s="19"/>
    </row>
    <row r="69" spans="1:16" s="1" customFormat="1" ht="56.1" customHeight="1">
      <c r="A69" s="9">
        <v>67</v>
      </c>
      <c r="B69" s="9" t="s">
        <v>5</v>
      </c>
      <c r="C69" s="9" t="s">
        <v>123</v>
      </c>
      <c r="D69" s="9" t="s">
        <v>128</v>
      </c>
      <c r="E69" s="9" t="s">
        <v>25</v>
      </c>
      <c r="F69" s="9">
        <v>171</v>
      </c>
      <c r="G69" s="9">
        <v>4</v>
      </c>
      <c r="H69" s="10">
        <v>1.9</v>
      </c>
      <c r="I69" s="9" t="s">
        <v>129</v>
      </c>
      <c r="J69" s="17">
        <v>2020</v>
      </c>
      <c r="K69" s="9" t="s">
        <v>35</v>
      </c>
      <c r="L69" s="9" t="s">
        <v>60</v>
      </c>
      <c r="M69" s="18">
        <v>434.00975395430601</v>
      </c>
      <c r="P69" s="19"/>
    </row>
    <row r="70" spans="1:16" s="1" customFormat="1" ht="56.1" customHeight="1">
      <c r="A70" s="9">
        <v>68</v>
      </c>
      <c r="B70" s="9" t="s">
        <v>5</v>
      </c>
      <c r="C70" s="9" t="s">
        <v>123</v>
      </c>
      <c r="D70" s="9" t="s">
        <v>130</v>
      </c>
      <c r="E70" s="9" t="s">
        <v>38</v>
      </c>
      <c r="F70" s="9">
        <v>120</v>
      </c>
      <c r="G70" s="9">
        <v>1</v>
      </c>
      <c r="H70" s="10">
        <v>0.8</v>
      </c>
      <c r="I70" s="9" t="s">
        <v>26</v>
      </c>
      <c r="J70" s="17">
        <v>2020</v>
      </c>
      <c r="K70" s="9" t="s">
        <v>35</v>
      </c>
      <c r="L70" s="9" t="s">
        <v>60</v>
      </c>
      <c r="M70" s="18">
        <v>182.74094903339201</v>
      </c>
      <c r="P70" s="19"/>
    </row>
    <row r="71" spans="1:16" s="1" customFormat="1" ht="56.1" customHeight="1">
      <c r="A71" s="9">
        <v>69</v>
      </c>
      <c r="B71" s="9" t="s">
        <v>5</v>
      </c>
      <c r="C71" s="9" t="s">
        <v>123</v>
      </c>
      <c r="D71" s="9" t="s">
        <v>131</v>
      </c>
      <c r="E71" s="9" t="s">
        <v>38</v>
      </c>
      <c r="F71" s="9">
        <v>56</v>
      </c>
      <c r="G71" s="9">
        <v>2</v>
      </c>
      <c r="H71" s="10">
        <v>0.56000000000000005</v>
      </c>
      <c r="I71" s="9" t="s">
        <v>26</v>
      </c>
      <c r="J71" s="17">
        <v>2020</v>
      </c>
      <c r="K71" s="9" t="s">
        <v>35</v>
      </c>
      <c r="L71" s="9" t="s">
        <v>60</v>
      </c>
      <c r="M71" s="18">
        <v>127.918664323374</v>
      </c>
      <c r="P71" s="19"/>
    </row>
    <row r="72" spans="1:16" s="1" customFormat="1" ht="56.1" customHeight="1">
      <c r="A72" s="9">
        <v>70</v>
      </c>
      <c r="B72" s="9" t="s">
        <v>5</v>
      </c>
      <c r="C72" s="9" t="s">
        <v>123</v>
      </c>
      <c r="D72" s="9" t="s">
        <v>132</v>
      </c>
      <c r="E72" s="9" t="s">
        <v>38</v>
      </c>
      <c r="F72" s="9">
        <v>48</v>
      </c>
      <c r="G72" s="9">
        <v>1</v>
      </c>
      <c r="H72" s="10">
        <v>0.2</v>
      </c>
      <c r="I72" s="9" t="s">
        <v>26</v>
      </c>
      <c r="J72" s="17">
        <v>2020</v>
      </c>
      <c r="K72" s="9" t="s">
        <v>35</v>
      </c>
      <c r="L72" s="9" t="s">
        <v>60</v>
      </c>
      <c r="M72" s="18">
        <v>45.685237258348003</v>
      </c>
      <c r="P72" s="19"/>
    </row>
    <row r="73" spans="1:16" s="1" customFormat="1" ht="56.1" customHeight="1">
      <c r="A73" s="9">
        <v>71</v>
      </c>
      <c r="B73" s="9" t="s">
        <v>5</v>
      </c>
      <c r="C73" s="9" t="s">
        <v>123</v>
      </c>
      <c r="D73" s="9" t="s">
        <v>133</v>
      </c>
      <c r="E73" s="9" t="s">
        <v>38</v>
      </c>
      <c r="F73" s="9">
        <v>171</v>
      </c>
      <c r="G73" s="9">
        <v>4</v>
      </c>
      <c r="H73" s="10">
        <v>1</v>
      </c>
      <c r="I73" s="9" t="s">
        <v>26</v>
      </c>
      <c r="J73" s="17">
        <v>2020</v>
      </c>
      <c r="K73" s="9" t="s">
        <v>35</v>
      </c>
      <c r="L73" s="9" t="s">
        <v>60</v>
      </c>
      <c r="M73" s="18">
        <v>228.42618629174001</v>
      </c>
      <c r="P73" s="19"/>
    </row>
    <row r="74" spans="1:16" s="1" customFormat="1" ht="56.1" customHeight="1">
      <c r="A74" s="9">
        <v>72</v>
      </c>
      <c r="B74" s="9" t="s">
        <v>5</v>
      </c>
      <c r="C74" s="9" t="s">
        <v>123</v>
      </c>
      <c r="D74" s="9" t="s">
        <v>134</v>
      </c>
      <c r="E74" s="9" t="s">
        <v>38</v>
      </c>
      <c r="F74" s="9">
        <v>180</v>
      </c>
      <c r="G74" s="9">
        <v>2</v>
      </c>
      <c r="H74" s="10">
        <v>1</v>
      </c>
      <c r="I74" s="9" t="s">
        <v>135</v>
      </c>
      <c r="J74" s="17">
        <v>2020</v>
      </c>
      <c r="K74" s="9" t="s">
        <v>35</v>
      </c>
      <c r="L74" s="9" t="s">
        <v>60</v>
      </c>
      <c r="M74" s="18">
        <v>228.42618629174001</v>
      </c>
      <c r="P74" s="19"/>
    </row>
    <row r="75" spans="1:16" s="1" customFormat="1" ht="56.1" customHeight="1">
      <c r="A75" s="9">
        <v>73</v>
      </c>
      <c r="B75" s="9" t="s">
        <v>5</v>
      </c>
      <c r="C75" s="9" t="s">
        <v>123</v>
      </c>
      <c r="D75" s="9" t="s">
        <v>136</v>
      </c>
      <c r="E75" s="9" t="s">
        <v>25</v>
      </c>
      <c r="F75" s="9">
        <v>120</v>
      </c>
      <c r="G75" s="9">
        <v>6</v>
      </c>
      <c r="H75" s="10">
        <v>1</v>
      </c>
      <c r="I75" s="9" t="s">
        <v>26</v>
      </c>
      <c r="J75" s="17">
        <v>2020</v>
      </c>
      <c r="K75" s="9" t="s">
        <v>35</v>
      </c>
      <c r="L75" s="9" t="s">
        <v>60</v>
      </c>
      <c r="M75" s="18">
        <v>228.42618629174001</v>
      </c>
      <c r="P75" s="19"/>
    </row>
    <row r="76" spans="1:16" s="1" customFormat="1" ht="56.1" customHeight="1">
      <c r="A76" s="9">
        <v>74</v>
      </c>
      <c r="B76" s="9" t="s">
        <v>5</v>
      </c>
      <c r="C76" s="9" t="s">
        <v>123</v>
      </c>
      <c r="D76" s="9" t="s">
        <v>137</v>
      </c>
      <c r="E76" s="9" t="s">
        <v>25</v>
      </c>
      <c r="F76" s="9">
        <v>100</v>
      </c>
      <c r="G76" s="9">
        <v>6</v>
      </c>
      <c r="H76" s="10">
        <v>1</v>
      </c>
      <c r="I76" s="9" t="s">
        <v>26</v>
      </c>
      <c r="J76" s="17">
        <v>2020</v>
      </c>
      <c r="K76" s="9" t="s">
        <v>35</v>
      </c>
      <c r="L76" s="9" t="s">
        <v>60</v>
      </c>
      <c r="M76" s="18">
        <v>228.42618629174001</v>
      </c>
      <c r="P76" s="19"/>
    </row>
    <row r="77" spans="1:16" s="1" customFormat="1" ht="56.1" customHeight="1">
      <c r="A77" s="9">
        <v>75</v>
      </c>
      <c r="B77" s="9" t="s">
        <v>5</v>
      </c>
      <c r="C77" s="9" t="s">
        <v>138</v>
      </c>
      <c r="D77" s="9" t="s">
        <v>139</v>
      </c>
      <c r="E77" s="9" t="s">
        <v>140</v>
      </c>
      <c r="F77" s="9">
        <v>282</v>
      </c>
      <c r="G77" s="9">
        <v>6</v>
      </c>
      <c r="H77" s="10">
        <v>1.587</v>
      </c>
      <c r="I77" s="9" t="s">
        <v>141</v>
      </c>
      <c r="J77" s="17">
        <v>2020</v>
      </c>
      <c r="K77" s="9" t="s">
        <v>35</v>
      </c>
      <c r="L77" s="9" t="s">
        <v>60</v>
      </c>
      <c r="M77" s="18">
        <v>689.33730311179397</v>
      </c>
      <c r="P77" s="19"/>
    </row>
    <row r="78" spans="1:16" s="1" customFormat="1" ht="56.1" customHeight="1">
      <c r="A78" s="9">
        <v>76</v>
      </c>
      <c r="B78" s="9" t="s">
        <v>5</v>
      </c>
      <c r="C78" s="9" t="s">
        <v>138</v>
      </c>
      <c r="D78" s="9" t="s">
        <v>142</v>
      </c>
      <c r="E78" s="9" t="s">
        <v>140</v>
      </c>
      <c r="F78" s="9">
        <v>145</v>
      </c>
      <c r="G78" s="9">
        <v>4</v>
      </c>
      <c r="H78" s="10">
        <v>1.0639000000000001</v>
      </c>
      <c r="I78" s="9" t="s">
        <v>143</v>
      </c>
      <c r="J78" s="17">
        <v>2020</v>
      </c>
      <c r="K78" s="9" t="s">
        <v>35</v>
      </c>
      <c r="L78" s="9" t="s">
        <v>60</v>
      </c>
      <c r="M78" s="18">
        <v>462.12095575339498</v>
      </c>
      <c r="P78" s="19"/>
    </row>
    <row r="79" spans="1:16" s="1" customFormat="1" ht="56.1" customHeight="1">
      <c r="A79" s="9">
        <v>77</v>
      </c>
      <c r="B79" s="9" t="s">
        <v>5</v>
      </c>
      <c r="C79" s="21" t="s">
        <v>138</v>
      </c>
      <c r="D79" s="21" t="s">
        <v>144</v>
      </c>
      <c r="E79" s="21" t="s">
        <v>140</v>
      </c>
      <c r="F79" s="21">
        <v>76</v>
      </c>
      <c r="G79" s="21">
        <v>3</v>
      </c>
      <c r="H79" s="22">
        <v>0.36</v>
      </c>
      <c r="I79" s="21">
        <v>1983</v>
      </c>
      <c r="J79" s="17">
        <v>2020</v>
      </c>
      <c r="K79" s="9" t="s">
        <v>35</v>
      </c>
      <c r="L79" s="21" t="s">
        <v>60</v>
      </c>
      <c r="M79" s="18">
        <v>156.37141091382901</v>
      </c>
      <c r="P79" s="19"/>
    </row>
    <row r="80" spans="1:16" s="1" customFormat="1" ht="56.1" customHeight="1">
      <c r="A80" s="9">
        <v>78</v>
      </c>
      <c r="B80" s="9" t="s">
        <v>5</v>
      </c>
      <c r="C80" s="9" t="s">
        <v>138</v>
      </c>
      <c r="D80" s="9" t="s">
        <v>145</v>
      </c>
      <c r="E80" s="9" t="s">
        <v>140</v>
      </c>
      <c r="F80" s="9">
        <v>24</v>
      </c>
      <c r="G80" s="9">
        <v>1</v>
      </c>
      <c r="H80" s="10">
        <v>0.17</v>
      </c>
      <c r="I80" s="9">
        <v>1982</v>
      </c>
      <c r="J80" s="17">
        <v>2020</v>
      </c>
      <c r="K80" s="9" t="s">
        <v>35</v>
      </c>
      <c r="L80" s="9" t="s">
        <v>60</v>
      </c>
      <c r="M80" s="18">
        <v>73.842055153752398</v>
      </c>
      <c r="P80" s="19"/>
    </row>
    <row r="81" spans="1:16" s="1" customFormat="1" ht="56.1" customHeight="1">
      <c r="A81" s="9">
        <v>79</v>
      </c>
      <c r="B81" s="9" t="s">
        <v>5</v>
      </c>
      <c r="C81" s="23" t="s">
        <v>138</v>
      </c>
      <c r="D81" s="23" t="s">
        <v>146</v>
      </c>
      <c r="E81" s="23" t="s">
        <v>140</v>
      </c>
      <c r="F81" s="23">
        <v>24</v>
      </c>
      <c r="G81" s="23">
        <v>16</v>
      </c>
      <c r="H81" s="24">
        <v>2.65</v>
      </c>
      <c r="I81" s="23" t="s">
        <v>147</v>
      </c>
      <c r="J81" s="17">
        <v>2020</v>
      </c>
      <c r="K81" s="9" t="s">
        <v>35</v>
      </c>
      <c r="L81" s="23" t="s">
        <v>60</v>
      </c>
      <c r="M81" s="18">
        <v>1151.0673303379001</v>
      </c>
      <c r="P81" s="19"/>
    </row>
    <row r="82" spans="1:16" s="1" customFormat="1" ht="56.1" customHeight="1">
      <c r="A82" s="9">
        <v>80</v>
      </c>
      <c r="B82" s="9" t="s">
        <v>5</v>
      </c>
      <c r="C82" s="9" t="s">
        <v>138</v>
      </c>
      <c r="D82" s="9" t="s">
        <v>148</v>
      </c>
      <c r="E82" s="9" t="s">
        <v>140</v>
      </c>
      <c r="F82" s="9">
        <v>30</v>
      </c>
      <c r="G82" s="9">
        <v>1</v>
      </c>
      <c r="H82" s="10">
        <v>0.156</v>
      </c>
      <c r="I82" s="9">
        <v>1989</v>
      </c>
      <c r="J82" s="17">
        <v>2020</v>
      </c>
      <c r="K82" s="9" t="s">
        <v>35</v>
      </c>
      <c r="L82" s="9" t="s">
        <v>60</v>
      </c>
      <c r="M82" s="18">
        <v>67.760944729325701</v>
      </c>
      <c r="P82" s="19"/>
    </row>
    <row r="83" spans="1:16" s="1" customFormat="1" ht="56.1" customHeight="1">
      <c r="A83" s="9">
        <v>81</v>
      </c>
      <c r="B83" s="9" t="s">
        <v>5</v>
      </c>
      <c r="C83" s="9" t="s">
        <v>149</v>
      </c>
      <c r="D83" s="9" t="s">
        <v>150</v>
      </c>
      <c r="E83" s="25" t="s">
        <v>151</v>
      </c>
      <c r="F83" s="9">
        <v>111</v>
      </c>
      <c r="G83" s="9">
        <v>5</v>
      </c>
      <c r="H83" s="10">
        <v>0.55000000000000004</v>
      </c>
      <c r="I83" s="9" t="s">
        <v>152</v>
      </c>
      <c r="J83" s="17">
        <v>2021</v>
      </c>
      <c r="K83" s="9" t="s">
        <v>35</v>
      </c>
      <c r="L83" s="9" t="s">
        <v>67</v>
      </c>
      <c r="M83" s="18">
        <v>236.730380794702</v>
      </c>
      <c r="P83" s="19"/>
    </row>
    <row r="84" spans="1:16" s="1" customFormat="1" ht="56.1" customHeight="1">
      <c r="A84" s="9">
        <v>82</v>
      </c>
      <c r="B84" s="9" t="s">
        <v>5</v>
      </c>
      <c r="C84" s="9" t="s">
        <v>149</v>
      </c>
      <c r="D84" s="25" t="s">
        <v>153</v>
      </c>
      <c r="E84" s="25" t="s">
        <v>151</v>
      </c>
      <c r="F84" s="25">
        <v>38</v>
      </c>
      <c r="G84" s="11">
        <v>2</v>
      </c>
      <c r="H84" s="12">
        <v>0.24</v>
      </c>
      <c r="I84" s="25" t="s">
        <v>154</v>
      </c>
      <c r="J84" s="28">
        <v>2021</v>
      </c>
      <c r="K84" s="9" t="s">
        <v>35</v>
      </c>
      <c r="L84" s="9" t="s">
        <v>67</v>
      </c>
      <c r="M84" s="18">
        <v>103.300529801325</v>
      </c>
      <c r="P84" s="19"/>
    </row>
    <row r="85" spans="1:16" s="1" customFormat="1" ht="56.1" customHeight="1">
      <c r="A85" s="9">
        <v>83</v>
      </c>
      <c r="B85" s="9" t="s">
        <v>5</v>
      </c>
      <c r="C85" s="9" t="s">
        <v>149</v>
      </c>
      <c r="D85" s="25" t="s">
        <v>155</v>
      </c>
      <c r="E85" s="25" t="s">
        <v>151</v>
      </c>
      <c r="F85" s="25">
        <v>42</v>
      </c>
      <c r="G85" s="11">
        <v>2</v>
      </c>
      <c r="H85" s="12">
        <v>0.441</v>
      </c>
      <c r="I85" s="25">
        <v>1998</v>
      </c>
      <c r="J85" s="17">
        <v>2021</v>
      </c>
      <c r="K85" s="9" t="s">
        <v>35</v>
      </c>
      <c r="L85" s="9" t="s">
        <v>67</v>
      </c>
      <c r="M85" s="18">
        <v>189.814723509934</v>
      </c>
      <c r="P85" s="19"/>
    </row>
    <row r="86" spans="1:16" s="1" customFormat="1" ht="56.1" customHeight="1">
      <c r="A86" s="9">
        <v>84</v>
      </c>
      <c r="B86" s="9" t="s">
        <v>5</v>
      </c>
      <c r="C86" s="9" t="s">
        <v>149</v>
      </c>
      <c r="D86" s="25" t="s">
        <v>156</v>
      </c>
      <c r="E86" s="25" t="s">
        <v>151</v>
      </c>
      <c r="F86" s="25">
        <v>100</v>
      </c>
      <c r="G86" s="11">
        <v>4</v>
      </c>
      <c r="H86" s="12">
        <v>0.55000000000000004</v>
      </c>
      <c r="I86" s="11">
        <v>1988</v>
      </c>
      <c r="J86" s="28">
        <v>2021</v>
      </c>
      <c r="K86" s="9" t="s">
        <v>35</v>
      </c>
      <c r="L86" s="9" t="s">
        <v>67</v>
      </c>
      <c r="M86" s="18">
        <v>236.730380794702</v>
      </c>
      <c r="P86" s="19"/>
    </row>
    <row r="87" spans="1:16" s="1" customFormat="1" ht="56.1" customHeight="1">
      <c r="A87" s="9">
        <v>85</v>
      </c>
      <c r="B87" s="9" t="s">
        <v>5</v>
      </c>
      <c r="C87" s="9" t="s">
        <v>149</v>
      </c>
      <c r="D87" s="9" t="s">
        <v>157</v>
      </c>
      <c r="E87" s="25" t="s">
        <v>151</v>
      </c>
      <c r="F87" s="11">
        <v>48</v>
      </c>
      <c r="G87" s="11">
        <v>1</v>
      </c>
      <c r="H87" s="12">
        <v>0.56000000000000005</v>
      </c>
      <c r="I87" s="11">
        <v>1999</v>
      </c>
      <c r="J87" s="17">
        <v>2021</v>
      </c>
      <c r="K87" s="9" t="s">
        <v>35</v>
      </c>
      <c r="L87" s="9" t="s">
        <v>67</v>
      </c>
      <c r="M87" s="18">
        <v>241.03456953642399</v>
      </c>
      <c r="P87" s="19"/>
    </row>
    <row r="88" spans="1:16" s="1" customFormat="1" ht="56.1" customHeight="1">
      <c r="A88" s="9">
        <v>86</v>
      </c>
      <c r="B88" s="9" t="s">
        <v>5</v>
      </c>
      <c r="C88" s="9" t="s">
        <v>149</v>
      </c>
      <c r="D88" s="25" t="s">
        <v>158</v>
      </c>
      <c r="E88" s="11" t="s">
        <v>159</v>
      </c>
      <c r="F88" s="11">
        <v>58</v>
      </c>
      <c r="G88" s="11">
        <v>1</v>
      </c>
      <c r="H88" s="12">
        <v>0.86299999999999999</v>
      </c>
      <c r="I88" s="11">
        <v>1996</v>
      </c>
      <c r="J88" s="28">
        <v>2021</v>
      </c>
      <c r="K88" s="9" t="s">
        <v>35</v>
      </c>
      <c r="L88" s="9" t="s">
        <v>67</v>
      </c>
      <c r="M88" s="18">
        <v>371.45148841059603</v>
      </c>
      <c r="P88" s="19"/>
    </row>
    <row r="89" spans="1:16" s="1" customFormat="1" ht="56.1" customHeight="1">
      <c r="A89" s="9">
        <v>87</v>
      </c>
      <c r="B89" s="9" t="s">
        <v>5</v>
      </c>
      <c r="C89" s="9" t="s">
        <v>149</v>
      </c>
      <c r="D89" s="25" t="s">
        <v>160</v>
      </c>
      <c r="E89" s="25" t="s">
        <v>151</v>
      </c>
      <c r="F89" s="25">
        <v>72</v>
      </c>
      <c r="G89" s="11">
        <v>2</v>
      </c>
      <c r="H89" s="12">
        <v>0.56000000000000005</v>
      </c>
      <c r="I89" s="11">
        <v>1982</v>
      </c>
      <c r="J89" s="17">
        <v>2021</v>
      </c>
      <c r="K89" s="9" t="s">
        <v>35</v>
      </c>
      <c r="L89" s="9" t="s">
        <v>67</v>
      </c>
      <c r="M89" s="18">
        <v>241.03456953642399</v>
      </c>
      <c r="P89" s="19"/>
    </row>
    <row r="90" spans="1:16" s="1" customFormat="1" ht="56.1" customHeight="1">
      <c r="A90" s="9">
        <v>88</v>
      </c>
      <c r="B90" s="9" t="s">
        <v>5</v>
      </c>
      <c r="C90" s="9" t="s">
        <v>149</v>
      </c>
      <c r="D90" s="25" t="s">
        <v>161</v>
      </c>
      <c r="E90" s="25" t="s">
        <v>151</v>
      </c>
      <c r="F90" s="25">
        <v>30</v>
      </c>
      <c r="G90" s="11">
        <v>1</v>
      </c>
      <c r="H90" s="12">
        <v>0.48</v>
      </c>
      <c r="I90" s="11">
        <v>1996</v>
      </c>
      <c r="J90" s="28">
        <v>2021</v>
      </c>
      <c r="K90" s="9" t="s">
        <v>35</v>
      </c>
      <c r="L90" s="9" t="s">
        <v>67</v>
      </c>
      <c r="M90" s="18">
        <v>206.601059602649</v>
      </c>
      <c r="P90" s="19"/>
    </row>
    <row r="91" spans="1:16" s="1" customFormat="1" ht="56.1" customHeight="1">
      <c r="A91" s="9">
        <v>89</v>
      </c>
      <c r="B91" s="9" t="s">
        <v>5</v>
      </c>
      <c r="C91" s="9" t="s">
        <v>149</v>
      </c>
      <c r="D91" s="25" t="s">
        <v>162</v>
      </c>
      <c r="E91" s="11" t="s">
        <v>159</v>
      </c>
      <c r="F91" s="25">
        <v>76</v>
      </c>
      <c r="G91" s="11">
        <v>1</v>
      </c>
      <c r="H91" s="12">
        <v>0.76</v>
      </c>
      <c r="I91" s="11">
        <v>1998</v>
      </c>
      <c r="J91" s="17">
        <v>2021</v>
      </c>
      <c r="K91" s="9" t="s">
        <v>35</v>
      </c>
      <c r="L91" s="9" t="s">
        <v>67</v>
      </c>
      <c r="M91" s="18">
        <v>327.118344370861</v>
      </c>
      <c r="P91" s="19"/>
    </row>
    <row r="92" spans="1:16" s="1" customFormat="1" ht="56.1" customHeight="1">
      <c r="A92" s="9">
        <v>90</v>
      </c>
      <c r="B92" s="9" t="s">
        <v>5</v>
      </c>
      <c r="C92" s="9" t="s">
        <v>149</v>
      </c>
      <c r="D92" s="25" t="s">
        <v>163</v>
      </c>
      <c r="E92" s="25" t="s">
        <v>151</v>
      </c>
      <c r="F92" s="25">
        <v>70</v>
      </c>
      <c r="G92" s="11">
        <v>1</v>
      </c>
      <c r="H92" s="12">
        <v>0.56000000000000005</v>
      </c>
      <c r="I92" s="11">
        <v>1996</v>
      </c>
      <c r="J92" s="28">
        <v>2021</v>
      </c>
      <c r="K92" s="9" t="s">
        <v>35</v>
      </c>
      <c r="L92" s="9" t="s">
        <v>67</v>
      </c>
      <c r="M92" s="18">
        <v>241.03456953642399</v>
      </c>
      <c r="P92" s="19"/>
    </row>
    <row r="93" spans="1:16" s="1" customFormat="1" ht="56.1" customHeight="1">
      <c r="A93" s="9">
        <v>91</v>
      </c>
      <c r="B93" s="9" t="s">
        <v>5</v>
      </c>
      <c r="C93" s="9" t="s">
        <v>149</v>
      </c>
      <c r="D93" s="25" t="s">
        <v>164</v>
      </c>
      <c r="E93" s="25" t="s">
        <v>151</v>
      </c>
      <c r="F93" s="25">
        <v>36</v>
      </c>
      <c r="G93" s="11">
        <v>1</v>
      </c>
      <c r="H93" s="12">
        <v>0.33600000000000002</v>
      </c>
      <c r="I93" s="11">
        <v>1998</v>
      </c>
      <c r="J93" s="17">
        <v>2021</v>
      </c>
      <c r="K93" s="9" t="s">
        <v>35</v>
      </c>
      <c r="L93" s="9" t="s">
        <v>67</v>
      </c>
      <c r="M93" s="18">
        <v>144.62074172185399</v>
      </c>
      <c r="P93" s="19"/>
    </row>
    <row r="94" spans="1:16" s="1" customFormat="1" ht="56.1" customHeight="1">
      <c r="A94" s="9">
        <v>92</v>
      </c>
      <c r="B94" s="9" t="s">
        <v>5</v>
      </c>
      <c r="C94" s="9" t="s">
        <v>149</v>
      </c>
      <c r="D94" s="25" t="s">
        <v>165</v>
      </c>
      <c r="E94" s="11" t="s">
        <v>159</v>
      </c>
      <c r="F94" s="25">
        <v>30</v>
      </c>
      <c r="G94" s="11">
        <v>1</v>
      </c>
      <c r="H94" s="12">
        <v>0.14000000000000001</v>
      </c>
      <c r="I94" s="11">
        <v>1996</v>
      </c>
      <c r="J94" s="28">
        <v>2021</v>
      </c>
      <c r="K94" s="9" t="s">
        <v>35</v>
      </c>
      <c r="L94" s="9" t="s">
        <v>67</v>
      </c>
      <c r="M94" s="18">
        <v>60.258642384105997</v>
      </c>
      <c r="P94" s="19"/>
    </row>
    <row r="95" spans="1:16" s="1" customFormat="1" ht="56.1" customHeight="1">
      <c r="A95" s="9">
        <v>93</v>
      </c>
      <c r="B95" s="9" t="s">
        <v>5</v>
      </c>
      <c r="C95" s="9" t="s">
        <v>166</v>
      </c>
      <c r="D95" s="9" t="s">
        <v>167</v>
      </c>
      <c r="E95" s="11" t="s">
        <v>168</v>
      </c>
      <c r="F95" s="11">
        <v>140</v>
      </c>
      <c r="G95" s="11">
        <v>5</v>
      </c>
      <c r="H95" s="13">
        <v>1.21</v>
      </c>
      <c r="I95" s="11" t="s">
        <v>169</v>
      </c>
      <c r="J95" s="17">
        <v>2021</v>
      </c>
      <c r="K95" s="11" t="s">
        <v>27</v>
      </c>
      <c r="L95" s="9" t="s">
        <v>67</v>
      </c>
      <c r="M95" s="18">
        <v>396.74657620621002</v>
      </c>
      <c r="P95" s="19"/>
    </row>
    <row r="96" spans="1:16" s="1" customFormat="1" ht="56.1" customHeight="1">
      <c r="A96" s="9">
        <v>94</v>
      </c>
      <c r="B96" s="9" t="s">
        <v>5</v>
      </c>
      <c r="C96" s="9" t="s">
        <v>166</v>
      </c>
      <c r="D96" s="9" t="s">
        <v>170</v>
      </c>
      <c r="E96" s="11" t="s">
        <v>168</v>
      </c>
      <c r="F96" s="11">
        <v>24</v>
      </c>
      <c r="G96" s="11">
        <v>1</v>
      </c>
      <c r="H96" s="13">
        <v>0.2</v>
      </c>
      <c r="I96" s="11" t="s">
        <v>171</v>
      </c>
      <c r="J96" s="28">
        <v>2021</v>
      </c>
      <c r="K96" s="11" t="s">
        <v>27</v>
      </c>
      <c r="L96" s="9" t="s">
        <v>67</v>
      </c>
      <c r="M96" s="18">
        <v>65.577946480365199</v>
      </c>
      <c r="P96" s="19"/>
    </row>
    <row r="97" spans="1:16" s="1" customFormat="1" ht="56.1" customHeight="1">
      <c r="A97" s="9">
        <v>95</v>
      </c>
      <c r="B97" s="9" t="s">
        <v>5</v>
      </c>
      <c r="C97" s="9" t="s">
        <v>166</v>
      </c>
      <c r="D97" s="9" t="s">
        <v>172</v>
      </c>
      <c r="E97" s="11" t="s">
        <v>168</v>
      </c>
      <c r="F97" s="11">
        <v>126</v>
      </c>
      <c r="G97" s="11">
        <v>3</v>
      </c>
      <c r="H97" s="13">
        <v>0.53</v>
      </c>
      <c r="I97" s="11" t="s">
        <v>173</v>
      </c>
      <c r="J97" s="17">
        <v>2021</v>
      </c>
      <c r="K97" s="11" t="s">
        <v>27</v>
      </c>
      <c r="L97" s="9" t="s">
        <v>174</v>
      </c>
      <c r="M97" s="18">
        <v>173.781558172968</v>
      </c>
      <c r="P97" s="19"/>
    </row>
    <row r="98" spans="1:16" s="1" customFormat="1" ht="56.1" customHeight="1">
      <c r="A98" s="9">
        <v>96</v>
      </c>
      <c r="B98" s="9" t="s">
        <v>5</v>
      </c>
      <c r="C98" s="9" t="s">
        <v>175</v>
      </c>
      <c r="D98" s="9" t="s">
        <v>176</v>
      </c>
      <c r="E98" s="11" t="s">
        <v>168</v>
      </c>
      <c r="F98" s="11">
        <v>86</v>
      </c>
      <c r="G98" s="11">
        <v>5</v>
      </c>
      <c r="H98" s="13">
        <v>0.59</v>
      </c>
      <c r="I98" s="11" t="s">
        <v>171</v>
      </c>
      <c r="J98" s="28">
        <v>2021</v>
      </c>
      <c r="K98" s="11" t="s">
        <v>27</v>
      </c>
      <c r="L98" s="9" t="s">
        <v>67</v>
      </c>
      <c r="M98" s="18">
        <v>193.454942117077</v>
      </c>
      <c r="P98" s="19"/>
    </row>
    <row r="99" spans="1:16" s="1" customFormat="1" ht="56.1" customHeight="1">
      <c r="A99" s="9">
        <v>97</v>
      </c>
      <c r="B99" s="9" t="s">
        <v>5</v>
      </c>
      <c r="C99" s="9" t="s">
        <v>166</v>
      </c>
      <c r="D99" s="9" t="s">
        <v>177</v>
      </c>
      <c r="E99" s="11" t="s">
        <v>168</v>
      </c>
      <c r="F99" s="11">
        <v>48</v>
      </c>
      <c r="G99" s="11">
        <v>2</v>
      </c>
      <c r="H99" s="13">
        <v>0.4</v>
      </c>
      <c r="I99" s="11" t="s">
        <v>171</v>
      </c>
      <c r="J99" s="17">
        <v>2021</v>
      </c>
      <c r="K99" s="11" t="s">
        <v>27</v>
      </c>
      <c r="L99" s="9" t="s">
        <v>67</v>
      </c>
      <c r="M99" s="18">
        <v>131.15589296073</v>
      </c>
      <c r="P99" s="19"/>
    </row>
    <row r="100" spans="1:16" s="1" customFormat="1" ht="56.1" customHeight="1">
      <c r="A100" s="9">
        <v>98</v>
      </c>
      <c r="B100" s="9" t="s">
        <v>5</v>
      </c>
      <c r="C100" s="9" t="s">
        <v>166</v>
      </c>
      <c r="D100" s="9" t="s">
        <v>178</v>
      </c>
      <c r="E100" s="11" t="s">
        <v>179</v>
      </c>
      <c r="F100" s="11">
        <v>432</v>
      </c>
      <c r="G100" s="11">
        <v>10</v>
      </c>
      <c r="H100" s="13">
        <v>3.6</v>
      </c>
      <c r="I100" s="11" t="s">
        <v>171</v>
      </c>
      <c r="J100" s="28">
        <v>2021</v>
      </c>
      <c r="K100" s="11" t="s">
        <v>27</v>
      </c>
      <c r="L100" s="9" t="s">
        <v>67</v>
      </c>
      <c r="M100" s="18">
        <v>1180.4030366465699</v>
      </c>
      <c r="P100" s="19"/>
    </row>
    <row r="101" spans="1:16" s="1" customFormat="1" ht="56.1" customHeight="1">
      <c r="A101" s="9">
        <v>99</v>
      </c>
      <c r="B101" s="9" t="s">
        <v>5</v>
      </c>
      <c r="C101" s="9" t="s">
        <v>180</v>
      </c>
      <c r="D101" s="9" t="s">
        <v>181</v>
      </c>
      <c r="E101" s="11" t="s">
        <v>168</v>
      </c>
      <c r="F101" s="11">
        <v>56</v>
      </c>
      <c r="G101" s="11">
        <v>2</v>
      </c>
      <c r="H101" s="13">
        <f>(159*2+409*5)/10000</f>
        <v>0.23630000000000001</v>
      </c>
      <c r="I101" s="26" t="s">
        <v>171</v>
      </c>
      <c r="J101" s="17">
        <v>2021</v>
      </c>
      <c r="K101" s="11" t="s">
        <v>27</v>
      </c>
      <c r="L101" s="9" t="s">
        <v>67</v>
      </c>
      <c r="M101" s="18">
        <v>77.480343766551499</v>
      </c>
      <c r="P101" s="19"/>
    </row>
    <row r="102" spans="1:16" s="1" customFormat="1" ht="56.1" customHeight="1">
      <c r="A102" s="9">
        <v>100</v>
      </c>
      <c r="B102" s="9" t="s">
        <v>5</v>
      </c>
      <c r="C102" s="21" t="s">
        <v>166</v>
      </c>
      <c r="D102" s="21" t="s">
        <v>182</v>
      </c>
      <c r="E102" s="11" t="s">
        <v>168</v>
      </c>
      <c r="F102" s="26">
        <v>80</v>
      </c>
      <c r="G102" s="26">
        <v>2</v>
      </c>
      <c r="H102" s="27">
        <f>(342*6+369*7)/10000</f>
        <v>0.46350000000000002</v>
      </c>
      <c r="I102" s="26" t="s">
        <v>171</v>
      </c>
      <c r="J102" s="28">
        <v>2021</v>
      </c>
      <c r="K102" s="11" t="s">
        <v>27</v>
      </c>
      <c r="L102" s="21" t="s">
        <v>67</v>
      </c>
      <c r="M102" s="18">
        <v>151.97689096824601</v>
      </c>
      <c r="P102" s="19"/>
    </row>
    <row r="103" spans="1:16" s="1" customFormat="1" ht="56.1" customHeight="1">
      <c r="A103" s="9">
        <v>101</v>
      </c>
      <c r="B103" s="9" t="s">
        <v>5</v>
      </c>
      <c r="C103" s="21" t="s">
        <v>166</v>
      </c>
      <c r="D103" s="21" t="s">
        <v>183</v>
      </c>
      <c r="E103" s="11" t="s">
        <v>168</v>
      </c>
      <c r="F103" s="26">
        <v>60</v>
      </c>
      <c r="G103" s="26">
        <v>1</v>
      </c>
      <c r="H103" s="27">
        <v>0.7</v>
      </c>
      <c r="I103" s="26" t="s">
        <v>171</v>
      </c>
      <c r="J103" s="17">
        <v>2021</v>
      </c>
      <c r="K103" s="11" t="s">
        <v>27</v>
      </c>
      <c r="L103" s="21" t="s">
        <v>67</v>
      </c>
      <c r="M103" s="18">
        <v>229.522812681278</v>
      </c>
      <c r="P103" s="19"/>
    </row>
    <row r="104" spans="1:16" s="1" customFormat="1" ht="56.1" customHeight="1">
      <c r="A104" s="9">
        <v>102</v>
      </c>
      <c r="B104" s="9" t="s">
        <v>5</v>
      </c>
      <c r="C104" s="11" t="s">
        <v>184</v>
      </c>
      <c r="D104" s="11" t="s">
        <v>185</v>
      </c>
      <c r="E104" s="11" t="s">
        <v>186</v>
      </c>
      <c r="F104" s="11">
        <v>446</v>
      </c>
      <c r="G104" s="11">
        <v>13</v>
      </c>
      <c r="H104" s="13">
        <f>1.98+1.14</f>
        <v>3.12</v>
      </c>
      <c r="I104" s="11" t="s">
        <v>187</v>
      </c>
      <c r="J104" s="28">
        <v>2021</v>
      </c>
      <c r="K104" s="11" t="s">
        <v>27</v>
      </c>
      <c r="L104" s="11" t="s">
        <v>188</v>
      </c>
      <c r="M104" s="29">
        <v>1852.21863013699</v>
      </c>
      <c r="P104" s="19"/>
    </row>
    <row r="105" spans="1:16" s="1" customFormat="1" ht="56.1" customHeight="1">
      <c r="A105" s="9">
        <v>103</v>
      </c>
      <c r="B105" s="9" t="s">
        <v>5</v>
      </c>
      <c r="C105" s="11" t="s">
        <v>184</v>
      </c>
      <c r="D105" s="11" t="s">
        <v>189</v>
      </c>
      <c r="E105" s="11" t="s">
        <v>25</v>
      </c>
      <c r="F105" s="11">
        <v>80</v>
      </c>
      <c r="G105" s="11">
        <v>4</v>
      </c>
      <c r="H105" s="13">
        <v>0.62</v>
      </c>
      <c r="I105" s="11" t="s">
        <v>190</v>
      </c>
      <c r="J105" s="17">
        <v>2021</v>
      </c>
      <c r="K105" s="11" t="s">
        <v>27</v>
      </c>
      <c r="L105" s="11" t="s">
        <v>191</v>
      </c>
      <c r="M105" s="29">
        <v>368.06908675799099</v>
      </c>
      <c r="P105" s="19"/>
    </row>
    <row r="106" spans="1:16" s="1" customFormat="1" ht="56.1" customHeight="1">
      <c r="A106" s="9">
        <v>104</v>
      </c>
      <c r="B106" s="9" t="s">
        <v>5</v>
      </c>
      <c r="C106" s="11" t="s">
        <v>184</v>
      </c>
      <c r="D106" s="11" t="s">
        <v>192</v>
      </c>
      <c r="E106" s="11" t="s">
        <v>63</v>
      </c>
      <c r="F106" s="11">
        <v>24</v>
      </c>
      <c r="G106" s="11">
        <v>1</v>
      </c>
      <c r="H106" s="13">
        <v>0.25</v>
      </c>
      <c r="I106" s="11" t="s">
        <v>26</v>
      </c>
      <c r="J106" s="28">
        <v>2021</v>
      </c>
      <c r="K106" s="11" t="s">
        <v>27</v>
      </c>
      <c r="L106" s="11" t="s">
        <v>174</v>
      </c>
      <c r="M106" s="29">
        <v>148.41495433790001</v>
      </c>
      <c r="P106" s="19"/>
    </row>
    <row r="107" spans="1:16" s="1" customFormat="1" ht="56.1" customHeight="1">
      <c r="A107" s="9">
        <v>105</v>
      </c>
      <c r="B107" s="9" t="s">
        <v>5</v>
      </c>
      <c r="C107" s="11" t="s">
        <v>184</v>
      </c>
      <c r="D107" s="11" t="s">
        <v>193</v>
      </c>
      <c r="E107" s="11" t="s">
        <v>63</v>
      </c>
      <c r="F107" s="11">
        <v>60</v>
      </c>
      <c r="G107" s="11">
        <v>2</v>
      </c>
      <c r="H107" s="13">
        <v>0.39</v>
      </c>
      <c r="I107" s="11" t="s">
        <v>73</v>
      </c>
      <c r="J107" s="17">
        <v>2021</v>
      </c>
      <c r="K107" s="11" t="s">
        <v>27</v>
      </c>
      <c r="L107" s="11" t="s">
        <v>174</v>
      </c>
      <c r="M107" s="29">
        <v>231.52732876712301</v>
      </c>
      <c r="P107" s="19"/>
    </row>
    <row r="108" spans="1:16" s="1" customFormat="1" ht="56.1" customHeight="1">
      <c r="A108" s="9">
        <v>106</v>
      </c>
      <c r="B108" s="9" t="s">
        <v>5</v>
      </c>
      <c r="C108" s="9" t="s">
        <v>194</v>
      </c>
      <c r="D108" s="9" t="s">
        <v>195</v>
      </c>
      <c r="E108" s="9" t="s">
        <v>196</v>
      </c>
      <c r="F108" s="9">
        <v>120</v>
      </c>
      <c r="G108" s="11">
        <v>15</v>
      </c>
      <c r="H108" s="12">
        <v>0.95</v>
      </c>
      <c r="I108" s="9" t="s">
        <v>197</v>
      </c>
      <c r="J108" s="28">
        <v>2021</v>
      </c>
      <c r="K108" s="9" t="s">
        <v>35</v>
      </c>
      <c r="L108" s="9" t="s">
        <v>198</v>
      </c>
      <c r="M108" s="18">
        <v>649.91999999999996</v>
      </c>
      <c r="P108" s="19"/>
    </row>
    <row r="109" spans="1:16" s="1" customFormat="1" ht="56.1" customHeight="1">
      <c r="A109" s="9">
        <v>107</v>
      </c>
      <c r="B109" s="9" t="s">
        <v>5</v>
      </c>
      <c r="C109" s="9" t="s">
        <v>194</v>
      </c>
      <c r="D109" s="9" t="s">
        <v>199</v>
      </c>
      <c r="E109" s="11" t="s">
        <v>200</v>
      </c>
      <c r="F109" s="11">
        <v>39</v>
      </c>
      <c r="G109" s="11">
        <v>4</v>
      </c>
      <c r="H109" s="12">
        <v>0.31</v>
      </c>
      <c r="I109" s="11" t="s">
        <v>201</v>
      </c>
      <c r="J109" s="17">
        <v>2021</v>
      </c>
      <c r="K109" s="9" t="s">
        <v>35</v>
      </c>
      <c r="L109" s="9" t="s">
        <v>198</v>
      </c>
      <c r="M109" s="18">
        <v>212.07915789473699</v>
      </c>
      <c r="P109" s="19"/>
    </row>
    <row r="110" spans="1:16" s="1" customFormat="1" ht="56.1" customHeight="1">
      <c r="A110" s="9">
        <v>108</v>
      </c>
      <c r="B110" s="9" t="s">
        <v>5</v>
      </c>
      <c r="C110" s="9" t="s">
        <v>194</v>
      </c>
      <c r="D110" s="9" t="s">
        <v>202</v>
      </c>
      <c r="E110" s="11" t="s">
        <v>25</v>
      </c>
      <c r="F110" s="11">
        <v>30</v>
      </c>
      <c r="G110" s="11">
        <v>3</v>
      </c>
      <c r="H110" s="12">
        <v>1</v>
      </c>
      <c r="I110" s="11" t="s">
        <v>203</v>
      </c>
      <c r="J110" s="28">
        <v>2021</v>
      </c>
      <c r="K110" s="9" t="s">
        <v>35</v>
      </c>
      <c r="L110" s="9" t="s">
        <v>198</v>
      </c>
      <c r="M110" s="18">
        <v>684.12631578947401</v>
      </c>
      <c r="P110" s="19"/>
    </row>
    <row r="111" spans="1:16" s="1" customFormat="1" ht="56.1" customHeight="1">
      <c r="A111" s="9">
        <v>109</v>
      </c>
      <c r="B111" s="9" t="s">
        <v>5</v>
      </c>
      <c r="C111" s="9" t="s">
        <v>194</v>
      </c>
      <c r="D111" s="9" t="s">
        <v>204</v>
      </c>
      <c r="E111" s="11" t="s">
        <v>25</v>
      </c>
      <c r="F111" s="11">
        <v>200</v>
      </c>
      <c r="G111" s="11">
        <v>3</v>
      </c>
      <c r="H111" s="12">
        <v>1.39</v>
      </c>
      <c r="I111" s="11" t="s">
        <v>201</v>
      </c>
      <c r="J111" s="17">
        <v>2021</v>
      </c>
      <c r="K111" s="9" t="s">
        <v>35</v>
      </c>
      <c r="L111" s="9" t="s">
        <v>198</v>
      </c>
      <c r="M111" s="18">
        <v>950.93557894736898</v>
      </c>
      <c r="P111" s="19"/>
    </row>
    <row r="112" spans="1:16" s="1" customFormat="1" ht="56.1" customHeight="1">
      <c r="A112" s="9">
        <v>110</v>
      </c>
      <c r="B112" s="9" t="s">
        <v>5</v>
      </c>
      <c r="C112" s="9" t="s">
        <v>194</v>
      </c>
      <c r="D112" s="9" t="s">
        <v>205</v>
      </c>
      <c r="E112" s="9" t="s">
        <v>196</v>
      </c>
      <c r="F112" s="9">
        <v>24</v>
      </c>
      <c r="G112" s="9">
        <v>3</v>
      </c>
      <c r="H112" s="10">
        <v>0.15</v>
      </c>
      <c r="I112" s="9" t="s">
        <v>41</v>
      </c>
      <c r="J112" s="28">
        <v>2021</v>
      </c>
      <c r="K112" s="9" t="s">
        <v>35</v>
      </c>
      <c r="L112" s="9" t="s">
        <v>198</v>
      </c>
      <c r="M112" s="18">
        <v>102.618947368421</v>
      </c>
      <c r="P112" s="19"/>
    </row>
    <row r="113" spans="1:18" s="1" customFormat="1" ht="56.1" customHeight="1">
      <c r="A113" s="9">
        <v>111</v>
      </c>
      <c r="B113" s="9" t="s">
        <v>5</v>
      </c>
      <c r="C113" s="9" t="s">
        <v>206</v>
      </c>
      <c r="D113" s="9" t="s">
        <v>207</v>
      </c>
      <c r="E113" s="9" t="s">
        <v>25</v>
      </c>
      <c r="F113" s="9">
        <v>117</v>
      </c>
      <c r="G113" s="9">
        <v>4</v>
      </c>
      <c r="H113" s="10">
        <v>0.74</v>
      </c>
      <c r="I113" s="9" t="s">
        <v>208</v>
      </c>
      <c r="J113" s="17">
        <v>2021</v>
      </c>
      <c r="K113" s="9" t="s">
        <v>27</v>
      </c>
      <c r="L113" s="9" t="s">
        <v>209</v>
      </c>
      <c r="M113" s="18">
        <v>579.60945783132502</v>
      </c>
      <c r="P113" s="19"/>
    </row>
    <row r="114" spans="1:18" s="1" customFormat="1" ht="56.1" customHeight="1">
      <c r="A114" s="9">
        <v>112</v>
      </c>
      <c r="B114" s="9" t="s">
        <v>5</v>
      </c>
      <c r="C114" s="9" t="s">
        <v>206</v>
      </c>
      <c r="D114" s="9" t="s">
        <v>210</v>
      </c>
      <c r="E114" s="11" t="s">
        <v>211</v>
      </c>
      <c r="F114" s="11">
        <v>220</v>
      </c>
      <c r="G114" s="11">
        <v>17</v>
      </c>
      <c r="H114" s="12">
        <v>0.96</v>
      </c>
      <c r="I114" s="11" t="s">
        <v>212</v>
      </c>
      <c r="J114" s="28">
        <v>2021</v>
      </c>
      <c r="K114" s="9" t="s">
        <v>27</v>
      </c>
      <c r="L114" s="9" t="s">
        <v>209</v>
      </c>
      <c r="M114" s="18">
        <v>751.92578313253</v>
      </c>
      <c r="P114" s="19"/>
    </row>
    <row r="115" spans="1:18" s="1" customFormat="1" ht="56.1" customHeight="1">
      <c r="A115" s="9">
        <v>113</v>
      </c>
      <c r="B115" s="9" t="s">
        <v>5</v>
      </c>
      <c r="C115" s="9" t="s">
        <v>206</v>
      </c>
      <c r="D115" s="9" t="s">
        <v>213</v>
      </c>
      <c r="E115" s="9" t="s">
        <v>25</v>
      </c>
      <c r="F115" s="9">
        <v>84</v>
      </c>
      <c r="G115" s="9">
        <v>5</v>
      </c>
      <c r="H115" s="10">
        <v>0.66</v>
      </c>
      <c r="I115" s="9" t="s">
        <v>214</v>
      </c>
      <c r="J115" s="17">
        <v>2021</v>
      </c>
      <c r="K115" s="9" t="s">
        <v>27</v>
      </c>
      <c r="L115" s="9" t="s">
        <v>209</v>
      </c>
      <c r="M115" s="18">
        <v>516.94897590361495</v>
      </c>
      <c r="P115" s="19"/>
    </row>
    <row r="116" spans="1:18" s="1" customFormat="1" ht="56.1" customHeight="1">
      <c r="A116" s="9">
        <v>114</v>
      </c>
      <c r="B116" s="9" t="s">
        <v>5</v>
      </c>
      <c r="C116" s="9" t="s">
        <v>206</v>
      </c>
      <c r="D116" s="9" t="s">
        <v>215</v>
      </c>
      <c r="E116" s="9" t="s">
        <v>25</v>
      </c>
      <c r="F116" s="9">
        <v>36</v>
      </c>
      <c r="G116" s="9">
        <v>3</v>
      </c>
      <c r="H116" s="10">
        <v>0.32</v>
      </c>
      <c r="I116" s="9" t="s">
        <v>214</v>
      </c>
      <c r="J116" s="28">
        <v>2021</v>
      </c>
      <c r="K116" s="9" t="s">
        <v>27</v>
      </c>
      <c r="L116" s="9" t="s">
        <v>198</v>
      </c>
      <c r="M116" s="18">
        <v>250.64192771084299</v>
      </c>
      <c r="P116" s="19"/>
    </row>
    <row r="117" spans="1:18" s="1" customFormat="1" ht="56.1" customHeight="1">
      <c r="A117" s="9">
        <v>115</v>
      </c>
      <c r="B117" s="9" t="s">
        <v>5</v>
      </c>
      <c r="C117" s="9" t="s">
        <v>206</v>
      </c>
      <c r="D117" s="9" t="s">
        <v>216</v>
      </c>
      <c r="E117" s="9" t="s">
        <v>217</v>
      </c>
      <c r="F117" s="9">
        <v>32</v>
      </c>
      <c r="G117" s="9">
        <v>1</v>
      </c>
      <c r="H117" s="10">
        <v>0.17</v>
      </c>
      <c r="I117" s="9" t="s">
        <v>214</v>
      </c>
      <c r="J117" s="17">
        <v>2021</v>
      </c>
      <c r="K117" s="9" t="s">
        <v>27</v>
      </c>
      <c r="L117" s="9" t="s">
        <v>198</v>
      </c>
      <c r="M117" s="18">
        <v>133.15352409638601</v>
      </c>
      <c r="P117" s="19"/>
    </row>
    <row r="118" spans="1:18" s="1" customFormat="1" ht="56.1" customHeight="1">
      <c r="A118" s="9">
        <v>116</v>
      </c>
      <c r="B118" s="9" t="s">
        <v>5</v>
      </c>
      <c r="C118" s="9" t="s">
        <v>206</v>
      </c>
      <c r="D118" s="9" t="s">
        <v>218</v>
      </c>
      <c r="E118" s="9" t="s">
        <v>25</v>
      </c>
      <c r="F118" s="9">
        <v>36</v>
      </c>
      <c r="G118" s="9">
        <v>1</v>
      </c>
      <c r="H118" s="10">
        <v>0.15</v>
      </c>
      <c r="I118" s="9" t="s">
        <v>219</v>
      </c>
      <c r="J118" s="28">
        <v>2021</v>
      </c>
      <c r="K118" s="9" t="s">
        <v>27</v>
      </c>
      <c r="L118" s="9" t="s">
        <v>198</v>
      </c>
      <c r="M118" s="18">
        <v>117.48840361445799</v>
      </c>
      <c r="P118" s="19"/>
    </row>
    <row r="119" spans="1:18" s="1" customFormat="1" ht="56.1" customHeight="1">
      <c r="A119" s="9">
        <v>117</v>
      </c>
      <c r="B119" s="9" t="s">
        <v>5</v>
      </c>
      <c r="C119" s="9" t="s">
        <v>206</v>
      </c>
      <c r="D119" s="9" t="s">
        <v>220</v>
      </c>
      <c r="E119" s="9" t="s">
        <v>25</v>
      </c>
      <c r="F119" s="9">
        <v>60</v>
      </c>
      <c r="G119" s="9">
        <v>3</v>
      </c>
      <c r="H119" s="10">
        <v>0.32</v>
      </c>
      <c r="I119" s="9" t="s">
        <v>221</v>
      </c>
      <c r="J119" s="17">
        <v>2021</v>
      </c>
      <c r="K119" s="9" t="s">
        <v>27</v>
      </c>
      <c r="L119" s="9" t="s">
        <v>198</v>
      </c>
      <c r="M119" s="18">
        <v>250.64192771084299</v>
      </c>
      <c r="P119" s="19"/>
    </row>
    <row r="120" spans="1:18" s="1" customFormat="1" ht="56.1" customHeight="1">
      <c r="A120" s="9">
        <v>118</v>
      </c>
      <c r="B120" s="9" t="s">
        <v>5</v>
      </c>
      <c r="C120" s="9" t="s">
        <v>222</v>
      </c>
      <c r="D120" s="9" t="s">
        <v>223</v>
      </c>
      <c r="E120" s="9" t="s">
        <v>224</v>
      </c>
      <c r="F120" s="9">
        <v>305</v>
      </c>
      <c r="G120" s="9">
        <v>9</v>
      </c>
      <c r="H120" s="10">
        <v>2.2925</v>
      </c>
      <c r="I120" s="9">
        <v>1975</v>
      </c>
      <c r="J120" s="28">
        <v>2021</v>
      </c>
      <c r="K120" s="9" t="s">
        <v>27</v>
      </c>
      <c r="L120" s="9" t="s">
        <v>198</v>
      </c>
      <c r="M120" s="18">
        <v>599.13647880951203</v>
      </c>
      <c r="P120" s="19"/>
    </row>
    <row r="121" spans="1:18" s="1" customFormat="1" ht="56.1" customHeight="1">
      <c r="A121" s="9">
        <v>119</v>
      </c>
      <c r="B121" s="9" t="s">
        <v>5</v>
      </c>
      <c r="C121" s="9" t="s">
        <v>222</v>
      </c>
      <c r="D121" s="9" t="s">
        <v>225</v>
      </c>
      <c r="E121" s="9" t="s">
        <v>224</v>
      </c>
      <c r="F121" s="9">
        <v>50</v>
      </c>
      <c r="G121" s="9">
        <v>6</v>
      </c>
      <c r="H121" s="10">
        <v>0.35</v>
      </c>
      <c r="I121" s="9">
        <v>1956</v>
      </c>
      <c r="J121" s="17">
        <v>2021</v>
      </c>
      <c r="K121" s="9" t="s">
        <v>27</v>
      </c>
      <c r="L121" s="9" t="s">
        <v>198</v>
      </c>
      <c r="M121" s="18">
        <v>91.471218138856798</v>
      </c>
      <c r="P121" s="19"/>
    </row>
    <row r="122" spans="1:18" s="1" customFormat="1" ht="56.1" customHeight="1">
      <c r="A122" s="9">
        <v>120</v>
      </c>
      <c r="B122" s="9" t="s">
        <v>5</v>
      </c>
      <c r="C122" s="9" t="s">
        <v>226</v>
      </c>
      <c r="D122" s="9" t="s">
        <v>227</v>
      </c>
      <c r="E122" s="9" t="s">
        <v>224</v>
      </c>
      <c r="F122" s="9">
        <v>179</v>
      </c>
      <c r="G122" s="9">
        <v>5</v>
      </c>
      <c r="H122" s="10">
        <v>1.0740000000000001</v>
      </c>
      <c r="I122" s="9">
        <v>1965</v>
      </c>
      <c r="J122" s="28">
        <v>2021</v>
      </c>
      <c r="K122" s="9" t="s">
        <v>27</v>
      </c>
      <c r="L122" s="9" t="s">
        <v>198</v>
      </c>
      <c r="M122" s="18">
        <v>280.68596651752102</v>
      </c>
      <c r="P122" s="19"/>
    </row>
    <row r="123" spans="1:18" s="1" customFormat="1" ht="56.1" customHeight="1">
      <c r="A123" s="9">
        <v>121</v>
      </c>
      <c r="B123" s="9" t="s">
        <v>5</v>
      </c>
      <c r="C123" s="9" t="s">
        <v>226</v>
      </c>
      <c r="D123" s="9" t="s">
        <v>228</v>
      </c>
      <c r="E123" s="9" t="s">
        <v>224</v>
      </c>
      <c r="F123" s="9">
        <v>62</v>
      </c>
      <c r="G123" s="9">
        <v>4</v>
      </c>
      <c r="H123" s="10">
        <v>0.78900000000000003</v>
      </c>
      <c r="I123" s="9">
        <v>1965</v>
      </c>
      <c r="J123" s="17">
        <v>2021</v>
      </c>
      <c r="K123" s="9" t="s">
        <v>27</v>
      </c>
      <c r="L123" s="9" t="s">
        <v>198</v>
      </c>
      <c r="M123" s="18">
        <v>206.20226031873699</v>
      </c>
      <c r="P123" s="19"/>
    </row>
    <row r="124" spans="1:18" s="1" customFormat="1" ht="56.1" customHeight="1">
      <c r="A124" s="9">
        <v>122</v>
      </c>
      <c r="B124" s="9" t="s">
        <v>5</v>
      </c>
      <c r="C124" s="9" t="s">
        <v>226</v>
      </c>
      <c r="D124" s="9" t="s">
        <v>229</v>
      </c>
      <c r="E124" s="11" t="s">
        <v>224</v>
      </c>
      <c r="F124" s="11">
        <v>92</v>
      </c>
      <c r="G124" s="11">
        <v>3</v>
      </c>
      <c r="H124" s="12">
        <v>0.64</v>
      </c>
      <c r="I124" s="11">
        <v>1995</v>
      </c>
      <c r="J124" s="28">
        <v>2021</v>
      </c>
      <c r="K124" s="9" t="s">
        <v>27</v>
      </c>
      <c r="L124" s="9" t="s">
        <v>198</v>
      </c>
      <c r="M124" s="18">
        <v>167.261656025338</v>
      </c>
      <c r="P124" s="19"/>
    </row>
    <row r="125" spans="1:18" s="1" customFormat="1" ht="56.1" customHeight="1">
      <c r="A125" s="9">
        <v>123</v>
      </c>
      <c r="B125" s="9" t="s">
        <v>5</v>
      </c>
      <c r="C125" s="9" t="s">
        <v>226</v>
      </c>
      <c r="D125" s="9" t="s">
        <v>230</v>
      </c>
      <c r="E125" s="11" t="s">
        <v>224</v>
      </c>
      <c r="F125" s="11">
        <v>832</v>
      </c>
      <c r="G125" s="11">
        <v>45</v>
      </c>
      <c r="H125" s="12">
        <v>4.8</v>
      </c>
      <c r="I125" s="11">
        <v>1986</v>
      </c>
      <c r="J125" s="17">
        <v>2021</v>
      </c>
      <c r="K125" s="9" t="s">
        <v>27</v>
      </c>
      <c r="L125" s="9" t="s">
        <v>198</v>
      </c>
      <c r="M125" s="18">
        <v>1254.4624201900399</v>
      </c>
      <c r="P125" s="19"/>
    </row>
    <row r="126" spans="1:18" s="1" customFormat="1" ht="56.1" customHeight="1">
      <c r="A126" s="9">
        <v>124</v>
      </c>
      <c r="B126" s="9" t="s">
        <v>5</v>
      </c>
      <c r="C126" s="9" t="s">
        <v>231</v>
      </c>
      <c r="D126" s="9" t="s">
        <v>232</v>
      </c>
      <c r="E126" s="9" t="s">
        <v>38</v>
      </c>
      <c r="F126" s="9">
        <v>56</v>
      </c>
      <c r="G126" s="9">
        <v>1</v>
      </c>
      <c r="H126" s="10">
        <v>0.66</v>
      </c>
      <c r="I126" s="9" t="s">
        <v>233</v>
      </c>
      <c r="J126" s="28">
        <v>2021</v>
      </c>
      <c r="K126" s="9" t="s">
        <v>35</v>
      </c>
      <c r="L126" s="9" t="s">
        <v>234</v>
      </c>
      <c r="M126" s="18">
        <v>985.90724137930999</v>
      </c>
      <c r="P126" s="19"/>
    </row>
    <row r="127" spans="1:18" s="1" customFormat="1" ht="56.1" customHeight="1">
      <c r="A127" s="9">
        <v>125</v>
      </c>
      <c r="B127" s="9" t="s">
        <v>5</v>
      </c>
      <c r="C127" s="9" t="s">
        <v>231</v>
      </c>
      <c r="D127" s="9" t="s">
        <v>235</v>
      </c>
      <c r="E127" s="9" t="s">
        <v>236</v>
      </c>
      <c r="F127" s="9">
        <v>108</v>
      </c>
      <c r="G127" s="9">
        <v>5</v>
      </c>
      <c r="H127" s="10">
        <v>1.08</v>
      </c>
      <c r="I127" s="9">
        <v>2004</v>
      </c>
      <c r="J127" s="17">
        <v>2021</v>
      </c>
      <c r="K127" s="9" t="s">
        <v>35</v>
      </c>
      <c r="L127" s="9" t="s">
        <v>198</v>
      </c>
      <c r="M127" s="18">
        <v>1613.3027586206899</v>
      </c>
      <c r="P127" s="19"/>
    </row>
    <row r="128" spans="1:18" s="2" customFormat="1" ht="56.1" customHeight="1">
      <c r="A128" s="9">
        <v>126</v>
      </c>
      <c r="B128" s="9" t="s">
        <v>5</v>
      </c>
      <c r="C128" s="9" t="s">
        <v>237</v>
      </c>
      <c r="D128" s="9" t="s">
        <v>238</v>
      </c>
      <c r="E128" s="9" t="s">
        <v>239</v>
      </c>
      <c r="F128" s="9">
        <v>118</v>
      </c>
      <c r="G128" s="9">
        <v>2</v>
      </c>
      <c r="H128" s="10">
        <v>0.75</v>
      </c>
      <c r="I128" s="9" t="s">
        <v>73</v>
      </c>
      <c r="J128" s="28">
        <v>2021</v>
      </c>
      <c r="K128" s="9" t="s">
        <v>35</v>
      </c>
      <c r="L128" s="9" t="s">
        <v>60</v>
      </c>
      <c r="M128" s="18">
        <v>185.58325404376799</v>
      </c>
      <c r="O128" s="1"/>
      <c r="P128" s="30"/>
      <c r="R128" s="1"/>
    </row>
    <row r="129" spans="1:16" s="1" customFormat="1" ht="56.1" customHeight="1">
      <c r="A129" s="9">
        <v>127</v>
      </c>
      <c r="B129" s="9" t="s">
        <v>5</v>
      </c>
      <c r="C129" s="9" t="s">
        <v>237</v>
      </c>
      <c r="D129" s="9" t="s">
        <v>240</v>
      </c>
      <c r="E129" s="9" t="s">
        <v>239</v>
      </c>
      <c r="F129" s="9">
        <v>42</v>
      </c>
      <c r="G129" s="9">
        <v>2</v>
      </c>
      <c r="H129" s="10">
        <v>0.64</v>
      </c>
      <c r="I129" s="9" t="s">
        <v>73</v>
      </c>
      <c r="J129" s="17">
        <v>2021</v>
      </c>
      <c r="K129" s="9" t="s">
        <v>35</v>
      </c>
      <c r="L129" s="9" t="s">
        <v>60</v>
      </c>
      <c r="M129" s="18">
        <v>158.36437678401501</v>
      </c>
      <c r="P129" s="19"/>
    </row>
    <row r="130" spans="1:16" s="1" customFormat="1" ht="56.1" customHeight="1">
      <c r="A130" s="9">
        <v>128</v>
      </c>
      <c r="B130" s="9" t="s">
        <v>5</v>
      </c>
      <c r="C130" s="9" t="s">
        <v>237</v>
      </c>
      <c r="D130" s="9" t="s">
        <v>241</v>
      </c>
      <c r="E130" s="9" t="s">
        <v>38</v>
      </c>
      <c r="F130" s="9">
        <v>104</v>
      </c>
      <c r="G130" s="9">
        <v>10</v>
      </c>
      <c r="H130" s="10">
        <v>1.56</v>
      </c>
      <c r="I130" s="9" t="s">
        <v>26</v>
      </c>
      <c r="J130" s="28">
        <v>2021</v>
      </c>
      <c r="K130" s="9" t="s">
        <v>35</v>
      </c>
      <c r="L130" s="9" t="s">
        <v>60</v>
      </c>
      <c r="M130" s="18">
        <v>386.01316841103699</v>
      </c>
      <c r="P130" s="19"/>
    </row>
    <row r="131" spans="1:16" s="1" customFormat="1" ht="56.1" customHeight="1">
      <c r="A131" s="9">
        <v>129</v>
      </c>
      <c r="B131" s="9" t="s">
        <v>5</v>
      </c>
      <c r="C131" s="9" t="s">
        <v>237</v>
      </c>
      <c r="D131" s="9" t="s">
        <v>242</v>
      </c>
      <c r="E131" s="9" t="s">
        <v>38</v>
      </c>
      <c r="F131" s="9">
        <v>65</v>
      </c>
      <c r="G131" s="9">
        <v>1</v>
      </c>
      <c r="H131" s="10">
        <v>0.6</v>
      </c>
      <c r="I131" s="9" t="s">
        <v>26</v>
      </c>
      <c r="J131" s="17">
        <v>2021</v>
      </c>
      <c r="K131" s="9" t="s">
        <v>35</v>
      </c>
      <c r="L131" s="9" t="s">
        <v>60</v>
      </c>
      <c r="M131" s="18">
        <v>148.46660323501399</v>
      </c>
      <c r="P131" s="19"/>
    </row>
    <row r="132" spans="1:16" s="1" customFormat="1" ht="56.1" customHeight="1">
      <c r="A132" s="9">
        <v>130</v>
      </c>
      <c r="B132" s="9" t="s">
        <v>5</v>
      </c>
      <c r="C132" s="9" t="s">
        <v>237</v>
      </c>
      <c r="D132" s="9" t="s">
        <v>243</v>
      </c>
      <c r="E132" s="9" t="s">
        <v>38</v>
      </c>
      <c r="F132" s="9">
        <v>111</v>
      </c>
      <c r="G132" s="9">
        <v>2</v>
      </c>
      <c r="H132" s="10">
        <v>1.1200000000000001</v>
      </c>
      <c r="I132" s="9" t="s">
        <v>26</v>
      </c>
      <c r="J132" s="28">
        <v>2021</v>
      </c>
      <c r="K132" s="9" t="s">
        <v>35</v>
      </c>
      <c r="L132" s="9" t="s">
        <v>60</v>
      </c>
      <c r="M132" s="18">
        <v>277.13765937202697</v>
      </c>
      <c r="P132" s="19"/>
    </row>
    <row r="133" spans="1:16" s="1" customFormat="1" ht="56.1" customHeight="1">
      <c r="A133" s="9">
        <v>131</v>
      </c>
      <c r="B133" s="9" t="s">
        <v>5</v>
      </c>
      <c r="C133" s="9" t="s">
        <v>237</v>
      </c>
      <c r="D133" s="9" t="s">
        <v>244</v>
      </c>
      <c r="E133" s="9" t="s">
        <v>38</v>
      </c>
      <c r="F133" s="9">
        <v>126</v>
      </c>
      <c r="G133" s="9">
        <v>9</v>
      </c>
      <c r="H133" s="10">
        <v>2.5299999999999998</v>
      </c>
      <c r="I133" s="9" t="s">
        <v>245</v>
      </c>
      <c r="J133" s="17">
        <v>2021</v>
      </c>
      <c r="K133" s="9" t="s">
        <v>35</v>
      </c>
      <c r="L133" s="9" t="s">
        <v>60</v>
      </c>
      <c r="M133" s="18">
        <v>626.03417697430996</v>
      </c>
      <c r="P133" s="19"/>
    </row>
    <row r="134" spans="1:16" s="1" customFormat="1" ht="56.1" customHeight="1">
      <c r="A134" s="9">
        <v>132</v>
      </c>
      <c r="B134" s="9" t="s">
        <v>5</v>
      </c>
      <c r="C134" s="9" t="s">
        <v>237</v>
      </c>
      <c r="D134" s="9" t="s">
        <v>246</v>
      </c>
      <c r="E134" s="9" t="s">
        <v>239</v>
      </c>
      <c r="F134" s="9">
        <v>34</v>
      </c>
      <c r="G134" s="9">
        <v>1</v>
      </c>
      <c r="H134" s="10">
        <v>0.11</v>
      </c>
      <c r="I134" s="9" t="s">
        <v>73</v>
      </c>
      <c r="J134" s="28">
        <v>2021</v>
      </c>
      <c r="K134" s="9" t="s">
        <v>35</v>
      </c>
      <c r="L134" s="9" t="s">
        <v>60</v>
      </c>
      <c r="M134" s="18">
        <v>27.218877259752599</v>
      </c>
      <c r="P134" s="19"/>
    </row>
    <row r="135" spans="1:16" s="1" customFormat="1" ht="56.1" customHeight="1">
      <c r="A135" s="9">
        <v>133</v>
      </c>
      <c r="B135" s="9" t="s">
        <v>5</v>
      </c>
      <c r="C135" s="9" t="s">
        <v>237</v>
      </c>
      <c r="D135" s="9" t="s">
        <v>247</v>
      </c>
      <c r="E135" s="9" t="s">
        <v>25</v>
      </c>
      <c r="F135" s="9">
        <v>166</v>
      </c>
      <c r="G135" s="9">
        <v>9</v>
      </c>
      <c r="H135" s="10">
        <v>1.61</v>
      </c>
      <c r="I135" s="9" t="s">
        <v>248</v>
      </c>
      <c r="J135" s="17">
        <v>2021</v>
      </c>
      <c r="K135" s="9" t="s">
        <v>35</v>
      </c>
      <c r="L135" s="9" t="s">
        <v>60</v>
      </c>
      <c r="M135" s="18">
        <v>398.38538534728798</v>
      </c>
      <c r="P135" s="19"/>
    </row>
    <row r="136" spans="1:16" s="1" customFormat="1" ht="56.1" customHeight="1">
      <c r="A136" s="9">
        <v>134</v>
      </c>
      <c r="B136" s="9" t="s">
        <v>5</v>
      </c>
      <c r="C136" s="9" t="s">
        <v>237</v>
      </c>
      <c r="D136" s="9" t="s">
        <v>249</v>
      </c>
      <c r="E136" s="9" t="s">
        <v>250</v>
      </c>
      <c r="F136" s="9">
        <v>130</v>
      </c>
      <c r="G136" s="9">
        <v>1</v>
      </c>
      <c r="H136" s="10">
        <v>0.43</v>
      </c>
      <c r="I136" s="9" t="s">
        <v>26</v>
      </c>
      <c r="J136" s="28">
        <v>2021</v>
      </c>
      <c r="K136" s="9" t="s">
        <v>35</v>
      </c>
      <c r="L136" s="9" t="s">
        <v>60</v>
      </c>
      <c r="M136" s="18">
        <v>106.40106565176001</v>
      </c>
      <c r="P136" s="19"/>
    </row>
    <row r="137" spans="1:16" s="1" customFormat="1" ht="56.1" customHeight="1">
      <c r="A137" s="9">
        <v>135</v>
      </c>
      <c r="B137" s="9" t="s">
        <v>5</v>
      </c>
      <c r="C137" s="9" t="s">
        <v>237</v>
      </c>
      <c r="D137" s="9" t="s">
        <v>251</v>
      </c>
      <c r="E137" s="9" t="s">
        <v>250</v>
      </c>
      <c r="F137" s="9">
        <v>118</v>
      </c>
      <c r="G137" s="9">
        <v>5</v>
      </c>
      <c r="H137" s="10">
        <v>0.86</v>
      </c>
      <c r="I137" s="9" t="s">
        <v>248</v>
      </c>
      <c r="J137" s="17">
        <v>2021</v>
      </c>
      <c r="K137" s="9" t="s">
        <v>35</v>
      </c>
      <c r="L137" s="9" t="s">
        <v>60</v>
      </c>
      <c r="M137" s="18">
        <v>212.80213130352001</v>
      </c>
      <c r="P137" s="19"/>
    </row>
    <row r="138" spans="1:16" s="1" customFormat="1" ht="56.1" customHeight="1">
      <c r="A138" s="9">
        <v>136</v>
      </c>
      <c r="B138" s="9" t="s">
        <v>5</v>
      </c>
      <c r="C138" s="9" t="s">
        <v>237</v>
      </c>
      <c r="D138" s="9" t="s">
        <v>252</v>
      </c>
      <c r="E138" s="9" t="s">
        <v>239</v>
      </c>
      <c r="F138" s="9">
        <v>42</v>
      </c>
      <c r="G138" s="9">
        <v>1</v>
      </c>
      <c r="H138" s="10">
        <v>0.3</v>
      </c>
      <c r="I138" s="9" t="s">
        <v>26</v>
      </c>
      <c r="J138" s="28">
        <v>2021</v>
      </c>
      <c r="K138" s="9" t="s">
        <v>35</v>
      </c>
      <c r="L138" s="9" t="s">
        <v>60</v>
      </c>
      <c r="M138" s="18">
        <v>74.233301617507095</v>
      </c>
      <c r="P138" s="19"/>
    </row>
    <row r="139" spans="1:16" s="1" customFormat="1" ht="56.1" customHeight="1">
      <c r="A139" s="9">
        <v>137</v>
      </c>
      <c r="B139" s="9" t="s">
        <v>5</v>
      </c>
      <c r="C139" s="11" t="s">
        <v>253</v>
      </c>
      <c r="D139" s="11" t="s">
        <v>254</v>
      </c>
      <c r="E139" s="11" t="s">
        <v>255</v>
      </c>
      <c r="F139" s="11">
        <v>35</v>
      </c>
      <c r="G139" s="11">
        <v>1</v>
      </c>
      <c r="H139" s="12">
        <v>0.3</v>
      </c>
      <c r="I139" s="11" t="s">
        <v>256</v>
      </c>
      <c r="J139" s="17">
        <v>2021</v>
      </c>
      <c r="K139" s="9" t="s">
        <v>35</v>
      </c>
      <c r="L139" s="11" t="s">
        <v>60</v>
      </c>
      <c r="M139" s="18">
        <v>198.94821428571399</v>
      </c>
      <c r="P139" s="19"/>
    </row>
    <row r="140" spans="1:16" s="1" customFormat="1" ht="56.1" customHeight="1">
      <c r="A140" s="9">
        <v>138</v>
      </c>
      <c r="B140" s="9" t="s">
        <v>5</v>
      </c>
      <c r="C140" s="11" t="s">
        <v>253</v>
      </c>
      <c r="D140" s="11" t="s">
        <v>257</v>
      </c>
      <c r="E140" s="11" t="s">
        <v>258</v>
      </c>
      <c r="F140" s="11">
        <v>70</v>
      </c>
      <c r="G140" s="11">
        <v>1</v>
      </c>
      <c r="H140" s="12">
        <v>0.51</v>
      </c>
      <c r="I140" s="11" t="s">
        <v>259</v>
      </c>
      <c r="J140" s="28">
        <v>2021</v>
      </c>
      <c r="K140" s="9" t="s">
        <v>35</v>
      </c>
      <c r="L140" s="11" t="s">
        <v>60</v>
      </c>
      <c r="M140" s="18">
        <v>338.21196428571398</v>
      </c>
      <c r="P140" s="19"/>
    </row>
    <row r="141" spans="1:16" s="1" customFormat="1" ht="56.1" customHeight="1">
      <c r="A141" s="9">
        <v>139</v>
      </c>
      <c r="B141" s="9" t="s">
        <v>5</v>
      </c>
      <c r="C141" s="11" t="s">
        <v>253</v>
      </c>
      <c r="D141" s="11" t="s">
        <v>260</v>
      </c>
      <c r="E141" s="11" t="s">
        <v>261</v>
      </c>
      <c r="F141" s="11">
        <v>60</v>
      </c>
      <c r="G141" s="11">
        <v>4</v>
      </c>
      <c r="H141" s="12">
        <v>0.44</v>
      </c>
      <c r="I141" s="11" t="s">
        <v>73</v>
      </c>
      <c r="J141" s="17">
        <v>2021</v>
      </c>
      <c r="K141" s="9" t="s">
        <v>35</v>
      </c>
      <c r="L141" s="11" t="s">
        <v>60</v>
      </c>
      <c r="M141" s="18">
        <v>291.79071428571399</v>
      </c>
      <c r="P141" s="19"/>
    </row>
    <row r="142" spans="1:16" s="1" customFormat="1" ht="56.1" customHeight="1">
      <c r="A142" s="9">
        <v>140</v>
      </c>
      <c r="B142" s="9" t="s">
        <v>5</v>
      </c>
      <c r="C142" s="11" t="s">
        <v>253</v>
      </c>
      <c r="D142" s="11" t="s">
        <v>262</v>
      </c>
      <c r="E142" s="11" t="s">
        <v>258</v>
      </c>
      <c r="F142" s="11">
        <v>20</v>
      </c>
      <c r="G142" s="11">
        <v>4</v>
      </c>
      <c r="H142" s="12">
        <v>0.63</v>
      </c>
      <c r="I142" s="11" t="s">
        <v>263</v>
      </c>
      <c r="J142" s="28">
        <v>2021</v>
      </c>
      <c r="K142" s="9" t="s">
        <v>35</v>
      </c>
      <c r="L142" s="11" t="s">
        <v>60</v>
      </c>
      <c r="M142" s="18">
        <v>417.79124999999999</v>
      </c>
      <c r="P142" s="19"/>
    </row>
    <row r="143" spans="1:16" s="1" customFormat="1" ht="56.1" customHeight="1">
      <c r="A143" s="9">
        <v>141</v>
      </c>
      <c r="B143" s="9" t="s">
        <v>5</v>
      </c>
      <c r="C143" s="11" t="s">
        <v>253</v>
      </c>
      <c r="D143" s="11" t="s">
        <v>264</v>
      </c>
      <c r="E143" s="11" t="s">
        <v>265</v>
      </c>
      <c r="F143" s="11">
        <v>28</v>
      </c>
      <c r="G143" s="11">
        <v>2</v>
      </c>
      <c r="H143" s="12">
        <v>0.34</v>
      </c>
      <c r="I143" s="11" t="s">
        <v>266</v>
      </c>
      <c r="J143" s="17">
        <v>2021</v>
      </c>
      <c r="K143" s="9" t="s">
        <v>35</v>
      </c>
      <c r="L143" s="11" t="s">
        <v>60</v>
      </c>
      <c r="M143" s="18">
        <v>225.47464285714301</v>
      </c>
      <c r="P143" s="19"/>
    </row>
    <row r="144" spans="1:16" s="1" customFormat="1" ht="56.1" customHeight="1">
      <c r="A144" s="9">
        <v>142</v>
      </c>
      <c r="B144" s="9" t="s">
        <v>5</v>
      </c>
      <c r="C144" s="11" t="s">
        <v>253</v>
      </c>
      <c r="D144" s="11" t="s">
        <v>267</v>
      </c>
      <c r="E144" s="11" t="s">
        <v>268</v>
      </c>
      <c r="F144" s="11">
        <v>60</v>
      </c>
      <c r="G144" s="11">
        <v>1</v>
      </c>
      <c r="H144" s="12">
        <v>0.66</v>
      </c>
      <c r="I144" s="11" t="s">
        <v>269</v>
      </c>
      <c r="J144" s="28">
        <v>2021</v>
      </c>
      <c r="K144" s="9" t="s">
        <v>35</v>
      </c>
      <c r="L144" s="11" t="s">
        <v>60</v>
      </c>
      <c r="M144" s="18">
        <v>437.68607142857098</v>
      </c>
      <c r="P144" s="19"/>
    </row>
    <row r="145" spans="1:20" s="1" customFormat="1" ht="56.1" customHeight="1">
      <c r="A145" s="9">
        <v>143</v>
      </c>
      <c r="B145" s="9" t="s">
        <v>5</v>
      </c>
      <c r="C145" s="11" t="s">
        <v>253</v>
      </c>
      <c r="D145" s="11" t="s">
        <v>270</v>
      </c>
      <c r="E145" s="11" t="s">
        <v>258</v>
      </c>
      <c r="F145" s="11">
        <v>173</v>
      </c>
      <c r="G145" s="11">
        <v>5</v>
      </c>
      <c r="H145" s="12">
        <v>1.04</v>
      </c>
      <c r="I145" s="11" t="s">
        <v>73</v>
      </c>
      <c r="J145" s="17">
        <v>2021</v>
      </c>
      <c r="K145" s="9" t="s">
        <v>35</v>
      </c>
      <c r="L145" s="11" t="s">
        <v>60</v>
      </c>
      <c r="M145" s="18">
        <v>689.68714285714304</v>
      </c>
      <c r="P145" s="19"/>
    </row>
    <row r="146" spans="1:20" s="1" customFormat="1" ht="56.1" customHeight="1">
      <c r="A146" s="9">
        <v>144</v>
      </c>
      <c r="B146" s="9" t="s">
        <v>5</v>
      </c>
      <c r="C146" s="9" t="s">
        <v>271</v>
      </c>
      <c r="D146" s="9" t="s">
        <v>272</v>
      </c>
      <c r="E146" s="11" t="s">
        <v>273</v>
      </c>
      <c r="F146" s="11">
        <v>90</v>
      </c>
      <c r="G146" s="11">
        <v>3</v>
      </c>
      <c r="H146" s="12">
        <v>0.31</v>
      </c>
      <c r="I146" s="11">
        <v>1983</v>
      </c>
      <c r="J146" s="28">
        <v>2022</v>
      </c>
      <c r="K146" s="9" t="s">
        <v>35</v>
      </c>
      <c r="L146" s="9" t="s">
        <v>112</v>
      </c>
      <c r="M146" s="18">
        <v>666.11057851239696</v>
      </c>
      <c r="P146" s="19"/>
    </row>
    <row r="147" spans="1:20" s="1" customFormat="1" ht="56.1" customHeight="1">
      <c r="A147" s="9">
        <v>145</v>
      </c>
      <c r="B147" s="9" t="s">
        <v>5</v>
      </c>
      <c r="C147" s="9" t="s">
        <v>271</v>
      </c>
      <c r="D147" s="9" t="s">
        <v>274</v>
      </c>
      <c r="E147" s="9" t="s">
        <v>273</v>
      </c>
      <c r="F147" s="11">
        <v>140</v>
      </c>
      <c r="G147" s="11">
        <v>10</v>
      </c>
      <c r="H147" s="12">
        <v>0.9</v>
      </c>
      <c r="I147" s="9" t="s">
        <v>275</v>
      </c>
      <c r="J147" s="28">
        <v>2022</v>
      </c>
      <c r="K147" s="9" t="s">
        <v>35</v>
      </c>
      <c r="L147" s="9" t="s">
        <v>112</v>
      </c>
      <c r="M147" s="18">
        <v>1933.8694214876</v>
      </c>
      <c r="P147" s="19"/>
    </row>
    <row r="148" spans="1:20" s="1" customFormat="1" ht="56.1" customHeight="1">
      <c r="A148" s="9">
        <v>146</v>
      </c>
      <c r="B148" s="9" t="s">
        <v>5</v>
      </c>
      <c r="C148" s="9" t="s">
        <v>276</v>
      </c>
      <c r="D148" s="31" t="s">
        <v>277</v>
      </c>
      <c r="E148" s="9" t="s">
        <v>25</v>
      </c>
      <c r="F148" s="9">
        <v>156</v>
      </c>
      <c r="G148" s="31">
        <v>1</v>
      </c>
      <c r="H148" s="20">
        <v>0.8</v>
      </c>
      <c r="I148" s="9" t="s">
        <v>278</v>
      </c>
      <c r="J148" s="28">
        <v>2022</v>
      </c>
      <c r="K148" s="9" t="s">
        <v>35</v>
      </c>
      <c r="L148" s="9" t="s">
        <v>36</v>
      </c>
      <c r="M148" s="18">
        <v>2599.54</v>
      </c>
      <c r="P148" s="19"/>
    </row>
    <row r="149" spans="1:20" s="1" customFormat="1" ht="56.1" customHeight="1">
      <c r="A149" s="9">
        <v>147</v>
      </c>
      <c r="B149" s="9" t="s">
        <v>5</v>
      </c>
      <c r="C149" s="9" t="s">
        <v>279</v>
      </c>
      <c r="D149" s="31" t="s">
        <v>280</v>
      </c>
      <c r="E149" s="9" t="s">
        <v>25</v>
      </c>
      <c r="F149" s="31">
        <v>538</v>
      </c>
      <c r="G149" s="31">
        <v>13</v>
      </c>
      <c r="H149" s="20">
        <v>4.3</v>
      </c>
      <c r="I149" s="9" t="s">
        <v>281</v>
      </c>
      <c r="J149" s="28">
        <v>2022</v>
      </c>
      <c r="K149" s="9" t="s">
        <v>35</v>
      </c>
      <c r="L149" s="9" t="s">
        <v>282</v>
      </c>
      <c r="M149" s="18">
        <v>2599.92</v>
      </c>
      <c r="P149" s="19"/>
    </row>
    <row r="150" spans="1:20" s="1" customFormat="1" ht="56.1" customHeight="1">
      <c r="A150" s="9">
        <v>148</v>
      </c>
      <c r="B150" s="9" t="s">
        <v>5</v>
      </c>
      <c r="C150" s="9" t="s">
        <v>283</v>
      </c>
      <c r="D150" s="31" t="s">
        <v>284</v>
      </c>
      <c r="E150" s="31" t="s">
        <v>25</v>
      </c>
      <c r="F150" s="31">
        <v>142</v>
      </c>
      <c r="G150" s="31">
        <v>4</v>
      </c>
      <c r="H150" s="32">
        <v>1.2</v>
      </c>
      <c r="I150" s="31" t="s">
        <v>285</v>
      </c>
      <c r="J150" s="28">
        <v>2022</v>
      </c>
      <c r="K150" s="9" t="s">
        <v>35</v>
      </c>
      <c r="L150" s="9" t="s">
        <v>282</v>
      </c>
      <c r="M150" s="18">
        <v>2599.19</v>
      </c>
      <c r="P150" s="19"/>
    </row>
    <row r="151" spans="1:20" s="1" customFormat="1" ht="56.1" customHeight="1">
      <c r="A151" s="9">
        <v>149</v>
      </c>
      <c r="B151" s="9" t="s">
        <v>5</v>
      </c>
      <c r="C151" s="9" t="s">
        <v>286</v>
      </c>
      <c r="D151" s="9" t="s">
        <v>287</v>
      </c>
      <c r="E151" s="9" t="s">
        <v>25</v>
      </c>
      <c r="F151" s="9">
        <v>518</v>
      </c>
      <c r="G151" s="9">
        <v>14</v>
      </c>
      <c r="H151" s="20">
        <v>2.29</v>
      </c>
      <c r="I151" s="9" t="s">
        <v>288</v>
      </c>
      <c r="J151" s="28">
        <v>2022</v>
      </c>
      <c r="K151" s="9" t="s">
        <v>35</v>
      </c>
      <c r="L151" s="9" t="s">
        <v>282</v>
      </c>
      <c r="M151" s="18">
        <v>2470.5394190871398</v>
      </c>
      <c r="P151" s="19"/>
    </row>
    <row r="152" spans="1:20" s="1" customFormat="1" ht="56.1" customHeight="1">
      <c r="A152" s="9">
        <v>150</v>
      </c>
      <c r="B152" s="9" t="s">
        <v>5</v>
      </c>
      <c r="C152" s="9" t="s">
        <v>286</v>
      </c>
      <c r="D152" s="31" t="s">
        <v>289</v>
      </c>
      <c r="E152" s="9" t="s">
        <v>25</v>
      </c>
      <c r="F152" s="31">
        <v>31</v>
      </c>
      <c r="G152" s="31">
        <v>1</v>
      </c>
      <c r="H152" s="32">
        <v>0.12</v>
      </c>
      <c r="I152" s="31" t="s">
        <v>290</v>
      </c>
      <c r="J152" s="28">
        <v>2022</v>
      </c>
      <c r="K152" s="9" t="s">
        <v>35</v>
      </c>
      <c r="L152" s="9" t="s">
        <v>291</v>
      </c>
      <c r="M152" s="18">
        <v>129.46058091286301</v>
      </c>
      <c r="P152" s="19"/>
    </row>
    <row r="153" spans="1:20" s="1" customFormat="1" ht="56.1" customHeight="1">
      <c r="A153" s="9">
        <v>151</v>
      </c>
      <c r="B153" s="9" t="s">
        <v>5</v>
      </c>
      <c r="C153" s="9" t="s">
        <v>292</v>
      </c>
      <c r="D153" s="9" t="s">
        <v>293</v>
      </c>
      <c r="E153" s="31" t="s">
        <v>25</v>
      </c>
      <c r="F153" s="31">
        <v>640</v>
      </c>
      <c r="G153" s="31">
        <v>18</v>
      </c>
      <c r="H153" s="32">
        <v>3.11</v>
      </c>
      <c r="I153" s="31" t="s">
        <v>294</v>
      </c>
      <c r="J153" s="28">
        <v>2022</v>
      </c>
      <c r="K153" s="9" t="s">
        <v>35</v>
      </c>
      <c r="L153" s="9" t="s">
        <v>295</v>
      </c>
      <c r="M153" s="18">
        <v>1576.1092007797299</v>
      </c>
      <c r="P153" s="19"/>
    </row>
    <row r="154" spans="1:20" s="1" customFormat="1" ht="56.1" customHeight="1">
      <c r="A154" s="9">
        <v>152</v>
      </c>
      <c r="B154" s="9" t="s">
        <v>5</v>
      </c>
      <c r="C154" s="9" t="s">
        <v>292</v>
      </c>
      <c r="D154" s="9" t="s">
        <v>296</v>
      </c>
      <c r="E154" s="31" t="s">
        <v>25</v>
      </c>
      <c r="F154" s="31">
        <v>343</v>
      </c>
      <c r="G154" s="31">
        <v>8</v>
      </c>
      <c r="H154" s="32">
        <v>2.02</v>
      </c>
      <c r="I154" s="31" t="s">
        <v>297</v>
      </c>
      <c r="J154" s="28">
        <v>2022</v>
      </c>
      <c r="K154" s="9" t="s">
        <v>35</v>
      </c>
      <c r="L154" s="9" t="s">
        <v>295</v>
      </c>
      <c r="M154" s="18">
        <v>1023.71079922027</v>
      </c>
      <c r="P154" s="19"/>
    </row>
    <row r="155" spans="1:20" s="1" customFormat="1" ht="56.1" customHeight="1">
      <c r="A155" s="9">
        <v>153</v>
      </c>
      <c r="B155" s="9" t="s">
        <v>5</v>
      </c>
      <c r="C155" s="9" t="s">
        <v>298</v>
      </c>
      <c r="D155" s="9" t="s">
        <v>299</v>
      </c>
      <c r="E155" s="31" t="s">
        <v>25</v>
      </c>
      <c r="F155" s="31">
        <v>780</v>
      </c>
      <c r="G155" s="31">
        <v>15</v>
      </c>
      <c r="H155" s="32">
        <v>3.8643999999999998</v>
      </c>
      <c r="I155" s="31" t="s">
        <v>300</v>
      </c>
      <c r="J155" s="28">
        <v>2022</v>
      </c>
      <c r="K155" s="9" t="s">
        <v>35</v>
      </c>
      <c r="L155" s="9" t="s">
        <v>295</v>
      </c>
      <c r="M155" s="18">
        <v>1214.2521676496201</v>
      </c>
      <c r="P155" s="19"/>
    </row>
    <row r="156" spans="1:20" s="1" customFormat="1" ht="56.1" customHeight="1">
      <c r="A156" s="9">
        <v>154</v>
      </c>
      <c r="B156" s="9" t="s">
        <v>5</v>
      </c>
      <c r="C156" s="9" t="s">
        <v>298</v>
      </c>
      <c r="D156" s="9" t="s">
        <v>301</v>
      </c>
      <c r="E156" s="31" t="s">
        <v>25</v>
      </c>
      <c r="F156" s="31">
        <v>560</v>
      </c>
      <c r="G156" s="31">
        <v>8</v>
      </c>
      <c r="H156" s="32">
        <v>1.66</v>
      </c>
      <c r="I156" s="31" t="s">
        <v>302</v>
      </c>
      <c r="J156" s="28">
        <v>2022</v>
      </c>
      <c r="K156" s="9" t="s">
        <v>35</v>
      </c>
      <c r="L156" s="9" t="s">
        <v>295</v>
      </c>
      <c r="M156" s="18">
        <v>521.59678043120903</v>
      </c>
      <c r="P156" s="19"/>
    </row>
    <row r="157" spans="1:20" s="1" customFormat="1" ht="56.1" customHeight="1">
      <c r="A157" s="9">
        <v>155</v>
      </c>
      <c r="B157" s="9" t="s">
        <v>5</v>
      </c>
      <c r="C157" s="9" t="s">
        <v>298</v>
      </c>
      <c r="D157" s="9" t="s">
        <v>303</v>
      </c>
      <c r="E157" s="31" t="s">
        <v>25</v>
      </c>
      <c r="F157" s="31">
        <v>380</v>
      </c>
      <c r="G157" s="31">
        <v>14</v>
      </c>
      <c r="H157" s="32">
        <v>2.75</v>
      </c>
      <c r="I157" s="31" t="s">
        <v>304</v>
      </c>
      <c r="J157" s="28">
        <v>2022</v>
      </c>
      <c r="K157" s="9" t="s">
        <v>35</v>
      </c>
      <c r="L157" s="9" t="s">
        <v>305</v>
      </c>
      <c r="M157" s="18">
        <v>864.09105191917195</v>
      </c>
      <c r="P157" s="19"/>
    </row>
    <row r="158" spans="1:20" s="1" customFormat="1" ht="56.1" customHeight="1">
      <c r="A158" s="9">
        <v>156</v>
      </c>
      <c r="B158" s="9" t="s">
        <v>5</v>
      </c>
      <c r="C158" s="9" t="s">
        <v>306</v>
      </c>
      <c r="D158" s="9" t="s">
        <v>307</v>
      </c>
      <c r="E158" s="9" t="s">
        <v>25</v>
      </c>
      <c r="F158" s="9">
        <v>160</v>
      </c>
      <c r="G158" s="9">
        <v>4</v>
      </c>
      <c r="H158" s="10">
        <v>0.8639</v>
      </c>
      <c r="I158" s="9">
        <v>1992</v>
      </c>
      <c r="J158" s="28">
        <v>2022</v>
      </c>
      <c r="K158" s="9" t="s">
        <v>35</v>
      </c>
      <c r="L158" s="9" t="s">
        <v>112</v>
      </c>
      <c r="M158" s="18">
        <v>356.91821737333902</v>
      </c>
      <c r="P158" s="19"/>
      <c r="Q158" s="36"/>
      <c r="S158" s="36"/>
      <c r="T158" s="36"/>
    </row>
    <row r="159" spans="1:20" s="1" customFormat="1" ht="56.1" customHeight="1">
      <c r="A159" s="9">
        <v>157</v>
      </c>
      <c r="B159" s="9" t="s">
        <v>5</v>
      </c>
      <c r="C159" s="9" t="s">
        <v>306</v>
      </c>
      <c r="D159" s="9" t="s">
        <v>308</v>
      </c>
      <c r="E159" s="9" t="s">
        <v>25</v>
      </c>
      <c r="F159" s="9">
        <v>160</v>
      </c>
      <c r="G159" s="9">
        <v>5</v>
      </c>
      <c r="H159" s="10">
        <v>1.5778000000000001</v>
      </c>
      <c r="I159" s="9">
        <v>2002</v>
      </c>
      <c r="J159" s="28">
        <v>2022</v>
      </c>
      <c r="K159" s="9" t="s">
        <v>35</v>
      </c>
      <c r="L159" s="9" t="s">
        <v>112</v>
      </c>
      <c r="M159" s="18">
        <v>651.86429375119201</v>
      </c>
      <c r="P159" s="19"/>
      <c r="Q159" s="36"/>
      <c r="S159" s="36"/>
      <c r="T159" s="36"/>
    </row>
    <row r="160" spans="1:20" s="1" customFormat="1" ht="56.1" customHeight="1">
      <c r="A160" s="9">
        <v>158</v>
      </c>
      <c r="B160" s="9" t="s">
        <v>5</v>
      </c>
      <c r="C160" s="9" t="s">
        <v>306</v>
      </c>
      <c r="D160" s="9" t="s">
        <v>309</v>
      </c>
      <c r="E160" s="9" t="s">
        <v>25</v>
      </c>
      <c r="F160" s="9">
        <v>100</v>
      </c>
      <c r="G160" s="9">
        <v>4</v>
      </c>
      <c r="H160" s="10">
        <v>0.93110000000000004</v>
      </c>
      <c r="I160" s="9">
        <v>2000</v>
      </c>
      <c r="J160" s="28">
        <v>2022</v>
      </c>
      <c r="K160" s="9" t="s">
        <v>35</v>
      </c>
      <c r="L160" s="9" t="s">
        <v>112</v>
      </c>
      <c r="M160" s="18">
        <v>384.681736539317</v>
      </c>
      <c r="P160" s="19"/>
      <c r="Q160" s="36"/>
      <c r="S160" s="36"/>
      <c r="T160" s="36"/>
    </row>
    <row r="161" spans="1:20" s="1" customFormat="1" ht="56.1" customHeight="1">
      <c r="A161" s="9">
        <v>159</v>
      </c>
      <c r="B161" s="9" t="s">
        <v>5</v>
      </c>
      <c r="C161" s="9" t="s">
        <v>306</v>
      </c>
      <c r="D161" s="9" t="s">
        <v>310</v>
      </c>
      <c r="E161" s="9" t="s">
        <v>25</v>
      </c>
      <c r="F161" s="9">
        <v>151</v>
      </c>
      <c r="G161" s="9">
        <v>13</v>
      </c>
      <c r="H161" s="10">
        <v>1.4420999999999999</v>
      </c>
      <c r="I161" s="9">
        <v>1965</v>
      </c>
      <c r="J161" s="28">
        <v>2022</v>
      </c>
      <c r="K161" s="9" t="s">
        <v>35</v>
      </c>
      <c r="L161" s="9" t="s">
        <v>112</v>
      </c>
      <c r="M161" s="18">
        <v>595.80016353060796</v>
      </c>
      <c r="P161" s="19"/>
      <c r="Q161" s="36"/>
      <c r="S161" s="36"/>
      <c r="T161" s="36"/>
    </row>
    <row r="162" spans="1:20" s="1" customFormat="1" ht="56.1" customHeight="1">
      <c r="A162" s="9">
        <v>160</v>
      </c>
      <c r="B162" s="9" t="s">
        <v>5</v>
      </c>
      <c r="C162" s="9" t="s">
        <v>306</v>
      </c>
      <c r="D162" s="9" t="s">
        <v>311</v>
      </c>
      <c r="E162" s="9" t="s">
        <v>25</v>
      </c>
      <c r="F162" s="9">
        <v>197</v>
      </c>
      <c r="G162" s="9">
        <v>9</v>
      </c>
      <c r="H162" s="10">
        <v>1.4775</v>
      </c>
      <c r="I162" s="9">
        <v>1996</v>
      </c>
      <c r="J162" s="28">
        <v>2022</v>
      </c>
      <c r="K162" s="9" t="s">
        <v>35</v>
      </c>
      <c r="L162" s="9" t="s">
        <v>112</v>
      </c>
      <c r="M162" s="18">
        <v>610.42558880554304</v>
      </c>
      <c r="P162" s="19"/>
    </row>
    <row r="163" spans="1:20" s="1" customFormat="1" ht="56.1" customHeight="1">
      <c r="A163" s="9">
        <v>161</v>
      </c>
      <c r="B163" s="9" t="s">
        <v>5</v>
      </c>
      <c r="C163" s="9" t="s">
        <v>312</v>
      </c>
      <c r="D163" s="9" t="s">
        <v>313</v>
      </c>
      <c r="E163" s="11" t="s">
        <v>63</v>
      </c>
      <c r="F163" s="11">
        <v>2415</v>
      </c>
      <c r="G163" s="11">
        <v>68</v>
      </c>
      <c r="H163" s="12">
        <v>12.63</v>
      </c>
      <c r="I163" s="11" t="s">
        <v>314</v>
      </c>
      <c r="J163" s="28">
        <v>2022</v>
      </c>
      <c r="K163" s="9" t="s">
        <v>35</v>
      </c>
      <c r="L163" s="9" t="s">
        <v>315</v>
      </c>
      <c r="M163" s="18">
        <v>2213.7673229939301</v>
      </c>
      <c r="P163" s="19"/>
    </row>
    <row r="164" spans="1:20" s="1" customFormat="1" ht="56.1" customHeight="1">
      <c r="A164" s="9">
        <v>162</v>
      </c>
      <c r="B164" s="9" t="s">
        <v>5</v>
      </c>
      <c r="C164" s="9" t="s">
        <v>312</v>
      </c>
      <c r="D164" s="9" t="s">
        <v>316</v>
      </c>
      <c r="E164" s="11" t="s">
        <v>63</v>
      </c>
      <c r="F164" s="11">
        <v>80</v>
      </c>
      <c r="G164" s="11">
        <v>3</v>
      </c>
      <c r="H164" s="12">
        <v>0.47</v>
      </c>
      <c r="I164" s="11" t="s">
        <v>314</v>
      </c>
      <c r="J164" s="28">
        <v>2022</v>
      </c>
      <c r="K164" s="9" t="s">
        <v>35</v>
      </c>
      <c r="L164" s="9" t="s">
        <v>112</v>
      </c>
      <c r="M164" s="18">
        <v>82.380890087660106</v>
      </c>
      <c r="P164" s="19"/>
    </row>
    <row r="165" spans="1:20" s="1" customFormat="1" ht="56.1" customHeight="1">
      <c r="A165" s="9">
        <v>163</v>
      </c>
      <c r="B165" s="9" t="s">
        <v>5</v>
      </c>
      <c r="C165" s="9" t="s">
        <v>312</v>
      </c>
      <c r="D165" s="9" t="s">
        <v>255</v>
      </c>
      <c r="E165" s="11" t="s">
        <v>63</v>
      </c>
      <c r="F165" s="11">
        <v>270</v>
      </c>
      <c r="G165" s="11">
        <v>9</v>
      </c>
      <c r="H165" s="12">
        <v>1.73</v>
      </c>
      <c r="I165" s="11" t="s">
        <v>314</v>
      </c>
      <c r="J165" s="28">
        <v>2022</v>
      </c>
      <c r="K165" s="9" t="s">
        <v>35</v>
      </c>
      <c r="L165" s="9" t="s">
        <v>112</v>
      </c>
      <c r="M165" s="18">
        <v>303.231786918409</v>
      </c>
      <c r="P165" s="19"/>
    </row>
    <row r="166" spans="1:20" ht="23.1" customHeight="1">
      <c r="A166" s="33"/>
      <c r="B166" s="33"/>
      <c r="C166" s="33" t="s">
        <v>317</v>
      </c>
      <c r="D166" s="33"/>
      <c r="E166" s="33"/>
      <c r="F166" s="33">
        <f>SUM(F3:F165)</f>
        <v>26227</v>
      </c>
      <c r="G166" s="33">
        <f>SUM(G3:G165)</f>
        <v>993</v>
      </c>
      <c r="H166" s="33">
        <f>SUM(H3:H165)</f>
        <v>171.91470000000001</v>
      </c>
      <c r="I166" s="33"/>
      <c r="J166" s="34"/>
      <c r="K166" s="33"/>
      <c r="L166" s="33"/>
      <c r="M166" s="35">
        <f>SUM(M3:M165)</f>
        <v>69987.009999999995</v>
      </c>
    </row>
  </sheetData>
  <mergeCells count="1">
    <mergeCell ref="A1:M1"/>
  </mergeCells>
  <phoneticPr fontId="4" type="noConversion"/>
  <pageMargins left="0.70069444444444495" right="0.70069444444444495" top="0.51180555555555596" bottom="0.35416666666666702" header="0.29861111111111099" footer="0.29861111111111099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2020-2035年衡阳市珠晖区城区老旧小区改造计划表</vt:lpstr>
      <vt:lpstr>2020-2022年度衡阳市珠晖区城区老旧小区改造时序与项目库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2019-05-14T12:47:00Z</dcterms:created>
  <dcterms:modified xsi:type="dcterms:W3CDTF">2020-06-22T14:13:42Z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