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3040" windowHeight="9450" tabRatio="702"/>
  </bookViews>
  <sheets>
    <sheet name="附表一老旧小区改造计划表" sheetId="1" r:id="rId1"/>
    <sheet name="附表二2020-2022" sheetId="7" r:id="rId2"/>
    <sheet name="2020" sheetId="8" r:id="rId3"/>
    <sheet name="2021" sheetId="9" r:id="rId4"/>
    <sheet name="2022" sheetId="10" r:id="rId5"/>
  </sheets>
  <definedNames>
    <definedName name="_xlnm._FilterDatabase" localSheetId="1" hidden="1">'附表二2020-2022'!$A$1:$R$71</definedName>
    <definedName name="_xlnm.Print_Titles" localSheetId="2">'2020'!$1:$1</definedName>
    <definedName name="_xlnm.Print_Titles" localSheetId="3">'2021'!$1:$1</definedName>
    <definedName name="_xlnm.Print_Titles" localSheetId="4">'2022'!$1:$1</definedName>
  </definedNames>
  <calcPr calcId="125725"/>
</workbook>
</file>

<file path=xl/calcChain.xml><?xml version="1.0" encoding="utf-8"?>
<calcChain xmlns="http://schemas.openxmlformats.org/spreadsheetml/2006/main">
  <c r="L42" i="10"/>
  <c r="I42"/>
  <c r="H42"/>
  <c r="G42"/>
  <c r="F42"/>
  <c r="L24" i="9"/>
  <c r="I24"/>
  <c r="H24"/>
  <c r="G24"/>
  <c r="F24"/>
  <c r="L9" i="8"/>
  <c r="I9"/>
  <c r="H9"/>
  <c r="G9"/>
  <c r="F9"/>
  <c r="L71" i="7"/>
  <c r="H71"/>
  <c r="G71"/>
  <c r="F71"/>
  <c r="O70"/>
  <c r="L70"/>
  <c r="O69"/>
  <c r="L69"/>
  <c r="O68"/>
  <c r="L68"/>
  <c r="O67"/>
  <c r="L67"/>
  <c r="O66"/>
  <c r="L66"/>
  <c r="O65"/>
  <c r="L65"/>
  <c r="O64"/>
  <c r="L64"/>
  <c r="O63"/>
  <c r="L63"/>
  <c r="O62"/>
  <c r="L62"/>
  <c r="O61"/>
  <c r="L61"/>
  <c r="O60"/>
  <c r="L60"/>
  <c r="O59"/>
  <c r="L59"/>
  <c r="O58"/>
  <c r="L58"/>
  <c r="O57"/>
  <c r="L57"/>
  <c r="O56"/>
  <c r="L56"/>
  <c r="O55"/>
  <c r="L55"/>
  <c r="O54"/>
  <c r="L54"/>
  <c r="O53"/>
  <c r="L53"/>
  <c r="O52"/>
  <c r="L52"/>
  <c r="O51"/>
  <c r="L51"/>
  <c r="O50"/>
  <c r="L50"/>
  <c r="O49"/>
  <c r="L49"/>
  <c r="O48"/>
  <c r="L48"/>
  <c r="O47"/>
  <c r="L47"/>
  <c r="O46"/>
  <c r="L46"/>
  <c r="O45"/>
  <c r="L45"/>
  <c r="O44"/>
  <c r="L44"/>
  <c r="O43"/>
  <c r="O42"/>
  <c r="O41"/>
  <c r="L41"/>
  <c r="F41"/>
  <c r="O40"/>
  <c r="L40"/>
  <c r="O39"/>
  <c r="L39"/>
  <c r="H39"/>
  <c r="G39"/>
  <c r="F39"/>
  <c r="O38"/>
  <c r="L38"/>
  <c r="O37"/>
  <c r="L37"/>
  <c r="O36"/>
  <c r="L36"/>
  <c r="O35"/>
  <c r="L35"/>
  <c r="O34"/>
  <c r="L34"/>
  <c r="O33"/>
  <c r="L33"/>
  <c r="O32"/>
  <c r="O31"/>
  <c r="O30"/>
  <c r="O29"/>
  <c r="O28"/>
  <c r="O27"/>
  <c r="O26"/>
  <c r="O25"/>
  <c r="L25"/>
  <c r="O24"/>
  <c r="L24"/>
  <c r="O23"/>
  <c r="L23"/>
  <c r="O22"/>
  <c r="L22"/>
  <c r="O21"/>
  <c r="L21"/>
  <c r="O20"/>
  <c r="L20"/>
  <c r="O19"/>
  <c r="L19"/>
  <c r="O18"/>
  <c r="L18"/>
  <c r="O17"/>
  <c r="L17"/>
  <c r="O16"/>
  <c r="L16"/>
  <c r="O15"/>
  <c r="L15"/>
  <c r="O14"/>
  <c r="L14"/>
  <c r="O13"/>
  <c r="O12"/>
  <c r="O11"/>
  <c r="O10"/>
  <c r="O9"/>
  <c r="O8"/>
  <c r="O7"/>
  <c r="O6"/>
  <c r="O5"/>
  <c r="L5"/>
  <c r="O4"/>
  <c r="L4"/>
  <c r="O3"/>
  <c r="L3"/>
  <c r="O2"/>
  <c r="L2"/>
</calcChain>
</file>

<file path=xl/sharedStrings.xml><?xml version="1.0" encoding="utf-8"?>
<sst xmlns="http://schemas.openxmlformats.org/spreadsheetml/2006/main" count="1029" uniqueCount="197">
  <si>
    <t>改造时间（年）</t>
  </si>
  <si>
    <t>改造小区数量（个）</t>
  </si>
  <si>
    <t>小区名称</t>
  </si>
  <si>
    <t>2020-2022</t>
  </si>
  <si>
    <t>十家村小区、赤帝巷小区、都司街小区、蒸阳小区、和平小区、人民小区、龙泉小区;九角巷小区、金鹏小区、马址巷小区;旺角小区;马王巷小区，王家巷小区，菊花园小区，常胜巷小区，卢家苑小区，钱局巷小区，水池街小区;进步路小区、湘江北路小区、胜利小区、天赐小区、金虹小区、进步巷小区;国安小区;电信小区;宏福大厦;衡南国税家属区;永兴景苑;原回雁峰酒厂一分厂老家属房;建设新村小区;界牌瓷厂小区;古汉大道小区;演武路A小区;演武路B小区;演武路C小区;演武路衡南家属房小区;演武路西湖花苑小区;演武路D小区;明翰路A小区;明翰路B小区;明翰路建工局小区;蒸湘北路湘南电机小区;蒸湘北路棉织厂小区;演武坪桑园村一小区;演武坪桑园村二小区;演武坪曾国藩小区;演武坪古汉大道小区;演武坪玉棠路小区;演武坪小学小区;桑园路电机厂小区;长青路10号;长青坪小区;荷池路小区;长青路小区;潇湘街小区;船山路小区;桑园路1-35号（同兴小区）;中山北路175、177、193、195号（中北B区）;明翰路2/4/6/8（明翰小区）;演武坪片区老旧小区;长青路片区老旧小区;华光街小区;综合楼小区;湘江北路小区;新大桥小区;中山北路小区;船山路社区第一片区;船山路社区第二片区;船山路社区第三片区;船山路社区第四片区;船山路社区第五片区;船山路社区第六片区;船山路社区第七片区;莲湖路片区;蒸湘北路小区;西湖一村小区;商业新村A小区;向农路小区;环城北路小区;商业新村B小区;青山街道船山路片区;西湖新村片区;莲湖路片区;环城北路片区;西湖二村社区船山路片区;西湖二村社区西湖二村片区;西湖二村社区明翰路片区;西湖二村社区西湖三村片区</t>
  </si>
  <si>
    <t>2023-2025</t>
  </si>
  <si>
    <t>湘北小区;嘉华小区;叠峰大厦;西湖商住楼;衡阳日报社原办公楼;易赖街133号;牡丹花园A、B栋;朝旭阁小区;民富大厦小区;世纪星城一期小区;演武坪西湖水岸小区；界牌瓷厂小区B片区；雁栖湖安置小区</t>
  </si>
  <si>
    <t>2026-2030</t>
  </si>
  <si>
    <t>峰景国际小区、龙泉大厦小区、金碧华府小区;瑞安花园;中建国际大厦;胜利路2号碧水蓝天，演武坪28栋小区（长青社区）</t>
  </si>
  <si>
    <t>2031-2035</t>
  </si>
  <si>
    <t>北城明珠;石惠家园;杨岭安置小区;大王庙安置小区;影视中心安置小区;胡陂塘安置小区;茅茶亭安置小区；船山路67号西湖广场;长河广场；龙江明珠、碧水阳光、龙庭水岸；江山花苑;东湖居；旺角小区</t>
  </si>
  <si>
    <t>序号</t>
  </si>
  <si>
    <t>街道名称</t>
  </si>
  <si>
    <t>社区名称</t>
  </si>
  <si>
    <t>房屋性质</t>
  </si>
  <si>
    <t>户数（户）</t>
  </si>
  <si>
    <t>楼栋数（栋）</t>
  </si>
  <si>
    <t>总建筑面积（万㎡）</t>
  </si>
  <si>
    <t>改造目标</t>
  </si>
  <si>
    <t>改造内容</t>
  </si>
  <si>
    <t>预计投资额（万元）</t>
  </si>
  <si>
    <t>备注</t>
  </si>
  <si>
    <t>人民街道</t>
  </si>
  <si>
    <t>人民路社区</t>
  </si>
  <si>
    <t>十家村小区、赤帝巷小区、都司街小区、蒸阳小区、和平小区、人民小区、龙泉小区</t>
  </si>
  <si>
    <t>商品房</t>
  </si>
  <si>
    <t>一般型</t>
  </si>
  <si>
    <t>楼顶补漏、屋面改造、雨污分流、弱电改造、亮化、绿化、体育器材、自来水、环卫设施、路面铺设沥青、弱电改造、消防配套设施、电梯、适老、无障碍设施</t>
  </si>
  <si>
    <t>连片未设置围墙</t>
  </si>
  <si>
    <t>向阳社区</t>
  </si>
  <si>
    <t>九角巷小区、金鹏小区、马址巷小区</t>
  </si>
  <si>
    <t>商品房、自建房</t>
  </si>
  <si>
    <t>蒸阳社区</t>
  </si>
  <si>
    <t>马王巷小区，王家巷小区，菊花园小区，常胜巷小区，卢家苑小区，钱局巷小区，水池街小区</t>
  </si>
  <si>
    <t>湘北社区</t>
  </si>
  <si>
    <t>进步路小区、湘江北路小区、胜利小区、天赐小区、金虹小区、进步巷小区</t>
  </si>
  <si>
    <t>黄沙湾街道</t>
  </si>
  <si>
    <t>辖神渡社区</t>
  </si>
  <si>
    <t>国安小区</t>
  </si>
  <si>
    <t>房改房</t>
  </si>
  <si>
    <t>电梯加装，适老、无障碍设施完善</t>
  </si>
  <si>
    <t>电信小区</t>
  </si>
  <si>
    <t>宏福大厦</t>
  </si>
  <si>
    <t>衡南国税家属区</t>
  </si>
  <si>
    <t>永兴景苑</t>
  </si>
  <si>
    <t>拆迁安置房</t>
  </si>
  <si>
    <t>原回雁峰酒厂一分厂老家属房</t>
  </si>
  <si>
    <t>五一街道</t>
  </si>
  <si>
    <t>建设新村社区、草桥社区</t>
  </si>
  <si>
    <t>建设新村片区小区</t>
  </si>
  <si>
    <t>商品房、自建房、公房</t>
  </si>
  <si>
    <t>立面改造、屋顶防水、雨污分流、路面改造、弱电改造、亮化、绿化、体育器材、自来水、天然气、照明、安防和便民设施、环卫设施、消防配套设施、电梯和适老、无障碍设施、养老中心、文化宣传设施、停车场（棚）、修缮围墙大门</t>
  </si>
  <si>
    <t>政府统筹：2943.2
社会资本：594.0
居民自筹：222.56</t>
  </si>
  <si>
    <t>望城路社区</t>
  </si>
  <si>
    <t>界牌瓷厂小区</t>
  </si>
  <si>
    <t>潇湘街道</t>
  </si>
  <si>
    <t>蒸水社区</t>
  </si>
  <si>
    <t>古汉大道小区</t>
  </si>
  <si>
    <t>房改房    商品房</t>
  </si>
  <si>
    <t>路面铺设沥清、屋顶防漏、停车设施、电梯、环卫设施、自来水、无障碍设施、亮化、消防配套设施</t>
  </si>
  <si>
    <t>2000年以前符合政策的老旧小区</t>
  </si>
  <si>
    <t>演武路A小区</t>
  </si>
  <si>
    <t>屋顶防漏、雨污分流、路面改造、管网改造、停车设施、电梯、环卫设施、自来水、无障碍设施、亮化、消防配套设施</t>
  </si>
  <si>
    <t>演武路B小区</t>
  </si>
  <si>
    <t>演武路C小区</t>
  </si>
  <si>
    <t>演武路衡南家属房小区</t>
  </si>
  <si>
    <t>屋顶防漏、雨污分流、路面改造、管网改造、停车设施、电梯、环卫设施、自来水、无障碍设施、亮化、消防配套设施、老人日间照料中心</t>
  </si>
  <si>
    <t>演武路西湖花苑小区</t>
  </si>
  <si>
    <t>演武路D小区</t>
  </si>
  <si>
    <t>明翰路A小区</t>
  </si>
  <si>
    <t>明翰路B小区</t>
  </si>
  <si>
    <t>明翰路建工局小区</t>
  </si>
  <si>
    <t>蒸湘北路湘南电机小区</t>
  </si>
  <si>
    <t>蒸湘北路棉织厂小区</t>
  </si>
  <si>
    <t>演武坪社区</t>
  </si>
  <si>
    <t>演武坪桑园村一小区</t>
  </si>
  <si>
    <t>屋面改造、雨污分流、路面改造、弱点改造、亮化、绿化、消防配套设施、监控设施、停车设施、自来水、天然气、健身活动场所、电梯、消防环卫设施</t>
  </si>
  <si>
    <t>442.36</t>
  </si>
  <si>
    <t>演武坪桑园村二小区</t>
  </si>
  <si>
    <t>398.52</t>
  </si>
  <si>
    <t>演武坪曾国藩小区</t>
  </si>
  <si>
    <t>商品房、直管公房</t>
  </si>
  <si>
    <t>268.32</t>
  </si>
  <si>
    <t>演武坪古汉大道小区</t>
  </si>
  <si>
    <t>屋面改造、雨污分流、路面改造、弱点改造、亮化、绿化、消防配套设施、监控设施、停车设施、自来水、天然气、电梯、消防环卫设施</t>
  </si>
  <si>
    <t>375.26</t>
  </si>
  <si>
    <t>演武坪玉棠路小区</t>
  </si>
  <si>
    <t>298.69</t>
  </si>
  <si>
    <t>演武坪小学小区</t>
  </si>
  <si>
    <t>329.36</t>
  </si>
  <si>
    <t>桑园路电机厂小区</t>
  </si>
  <si>
    <t>476.33</t>
  </si>
  <si>
    <t>荷池路社区</t>
  </si>
  <si>
    <t>长青路10号</t>
  </si>
  <si>
    <t>建议拆除</t>
  </si>
  <si>
    <t>长青坪小区</t>
  </si>
  <si>
    <t>房改房、商品房</t>
  </si>
  <si>
    <t>屋面改造、楼顶防水、路面改造、铺设沥青、弱电改造、水管改造、消防配套设施、亮化、电梯</t>
  </si>
  <si>
    <t>荷池路小区</t>
  </si>
  <si>
    <t>屋面改造、楼顶防水、路面铺设沥青、弱电改造、水管改造、消防配套设施、亮化、移变压器、电梯、体育器材</t>
  </si>
  <si>
    <t>长青路小区</t>
  </si>
  <si>
    <t>潇湘街小区</t>
  </si>
  <si>
    <t>船山路小区</t>
  </si>
  <si>
    <t>桑园社区</t>
  </si>
  <si>
    <t>桑园路1-35号（同兴小区）</t>
  </si>
  <si>
    <t>中山北路175、177、193、195号（中北B区）</t>
  </si>
  <si>
    <t>明翰路2/4/6/8（明翰小区）</t>
  </si>
  <si>
    <t>长青社区</t>
  </si>
  <si>
    <t>演武坪片区老旧小区</t>
  </si>
  <si>
    <t>房改房、商品房、私房</t>
  </si>
  <si>
    <t>示范型</t>
  </si>
  <si>
    <t>配套基础设施改造：油化路面、改造人行道 ；改造雨污管网；改造供气管网；改造供电管网，改造通信管线；改造变压器；清理排水渠；清理及改建化粪池，新增消防栓；新增健身设施 ；新增车位；新增绿化；新增路灯；新增环卫设施。主体部分改造：外墙改造；楼栋顶楼及墙面渗水防水修复；外墙面水泥块及瓷砖脱落整修；演武坪九栋地下室倒灌防水修复；演武坪 30－31 栋及明翰路 19 号院内倒灌防水修复；雨棚改造；落水管更换；空调罩更换；防盗网改造；安装油烟净化器</t>
  </si>
  <si>
    <t>长青路片区老旧小区</t>
  </si>
  <si>
    <t>配套基础设施改造：油化路面、改造人行道 ；改造雨污管网；改造供气管网；改造供电管网，改造通信管线；改造变压器；清理排水渠；清理及改建化粪池，公厕；改造健身设施 ；新增车位；新增绿化公共空间；新增路灯 ；新增环卫设施。主体部分改造：外墙改造；老旧楼栋顶楼及墙面渗水防水修复；老旧楼栋外墙面水泥块及瓷砖脱落整修；雨棚改造；落水管更换；空调罩更换；防盗网改造；安装油烟净化器</t>
  </si>
  <si>
    <t>石鼓社区</t>
  </si>
  <si>
    <t>华光街小区</t>
  </si>
  <si>
    <t>综合楼小区</t>
  </si>
  <si>
    <t>湘江北路小区</t>
  </si>
  <si>
    <t>新大桥小区</t>
  </si>
  <si>
    <t>中山北路小区</t>
  </si>
  <si>
    <t>青山街道</t>
  </si>
  <si>
    <t>船山路社区</t>
  </si>
  <si>
    <t>第一片区</t>
  </si>
  <si>
    <t>家属房、房改房、商品房</t>
  </si>
  <si>
    <t xml:space="preserve">环卫、燃气、安防、照明、排水、道路交通设施、绿化设施、屋面渗漏处理、外墙瓷砖剥落整修、墙面油烟整治、更换破旧铸铁管、安装智能门禁设备、加装电梯、楼梯间提质。建议在楼道口安装铁门；在平台上安装健身设施；维修顶楼渗漏；由政府安装电梯个人买卡乘座；三楼平台加固；成立小区自治物管会。
</t>
  </si>
  <si>
    <t>船山路34号、船山路36号、船山路38号、船山路40号
、船山路42号、船山路44号</t>
  </si>
  <si>
    <t>第二片区</t>
  </si>
  <si>
    <t>部分公房、房改房、家属房、部分商品房</t>
  </si>
  <si>
    <t xml:space="preserve">屋面渗漏处理、排水管网、架空线路、抽油烟整治、更换旧铸铁管、给水管网、管网等全部统筹规划整理并纳入铺设地下管廊、水、电线路老化改造、增容、消防设施陈旧、功能不配套 
</t>
  </si>
  <si>
    <t xml:space="preserve">易赖街59号、易赖街69号、易赖街71号、易赖街大市场A栋、易赖街大市场B栋、易赖街大市场C栋、易赖街大市场D栋、易赖街大市场E栋、易赖街大市场F栋
</t>
  </si>
  <si>
    <t>第三片区</t>
  </si>
  <si>
    <t xml:space="preserve">排水管网、架空线路、给水管网、煤气管网等全部统筹规划整理并纳入铺设地下管廊、水、电线路老化改造、增容、消防设施陈旧、功能不配套  加装电梯
</t>
  </si>
  <si>
    <t xml:space="preserve">金帆小区B栋、金帆小区C栋、金帆小区E栋、易赖街72号A、B、D栋、易赖街72号C栋、易赖街92号、易赖街72号E栋、建欣大厦、演武路4号、演武路6号、演武路8号、演武路10号、演武路12号、演武路14号、演武路16号、演武路18号
</t>
  </si>
  <si>
    <t>第四片区</t>
  </si>
  <si>
    <t>家属房、房改房、商品房、安置房</t>
  </si>
  <si>
    <t xml:space="preserve">排水管网、架空线路、给水管网、煤气管网等全部统筹规划整理并纳入铺设地下管廊、水、电线路老化改造、增容、消防设施陈旧、功能不配套、加装电梯
</t>
  </si>
  <si>
    <t>金帆小区A栋、金帆小区D栋、船山路22号、船山路24号、船山路26号、易赖街1号、下横街1号、下横街5号、下横街7号、下横街9号</t>
  </si>
  <si>
    <t>第五片区</t>
  </si>
  <si>
    <t>家属房、房改房</t>
  </si>
  <si>
    <r>
      <rPr>
        <sz val="6"/>
        <rFont val="仿宋"/>
        <family val="3"/>
        <charset val="134"/>
      </rPr>
      <t>屋面渗漏处理、排水管网、架空线路、抽油烟整治、更换旧铸铁管、给水管网、管网等全部统筹规划整理并纳入铺设地下管廊、水、电线路老化改造、增容、消防设施陈旧、功能不配套 、垃圾通道堵塞死</t>
    </r>
    <r>
      <rPr>
        <sz val="6"/>
        <rFont val="Times New Roman"/>
        <family val="1"/>
      </rPr>
      <t> </t>
    </r>
  </si>
  <si>
    <t xml:space="preserve">下横街11号、下横街13-21号、下横街27号、下横街23号、下横街25号、演武路22号
</t>
  </si>
  <si>
    <t>第六片区</t>
  </si>
  <si>
    <t xml:space="preserve">楼栋楼道墙面、环卫、照明改造提质；增加消防设施设备；排水管网、给水管网、煤气管网等全部统筹规划整改；楼栋墙面渗漏、隔热、瓷砖剥落处理、油烟整治；院落增加休闲运动器材、休闲桌椅；规范小区停车位；更换破旧铸铁管；整理规范电线、网线等；加装电梯。
</t>
  </si>
  <si>
    <t xml:space="preserve">下横街2.4.6.8号、下横街14号、下横街24号、古汉大道7号、下横街10号、下横街12号、下横街28号、下横街30号、古汉大道13号、古汉大道9号
</t>
  </si>
  <si>
    <t>第七片区</t>
  </si>
  <si>
    <t xml:space="preserve">下横街34号1栋、下横街34号2栋、古汉大道15号综合楼、古汉大道15号南院2栋、古汉大道15号南院3栋、古汉大道15号南院4栋、古汉大道15号北院1栋、古汉大道17号、古汉大道19号、古汉大道23号、古汉大道21号、西湖三村5栋、西湖三村6栋
</t>
  </si>
  <si>
    <t>西湖一村社区</t>
  </si>
  <si>
    <t>莲湖路片区</t>
  </si>
  <si>
    <t xml:space="preserve">家属房、房改房、部分公房 </t>
  </si>
  <si>
    <t>安装单元楼道门禁、外墙粉刷真石漆、粉刷外墙漆、路面油化、外墙支架拆除、防盗网规整（木窗换铝合金窗户）、住宅楼顶楼重塑防水层、清理水沟、更换水沟盖板改建化粪池、更换化粪池井盖、通讯类管线整理、空调移机、自来水表后水管规整、违章拆除、安装更换不锈钢雨棚、铁质防盗网除锈翻新、居民楼道粉刷内墙以及楼道扶手翻新、人行道维修、破旧落水管更换、清理化粪池及雨水井明沟</t>
  </si>
  <si>
    <t xml:space="preserve">莲湖路3号、莲湖路5号、莲湖路7号、莲湖路9号、莲湖路21号、莲湖路23号、莲湖路25号1栋、莲湖路25号2栋、莲湖路27号、莲湖路29号、莲湖路31号、莲湖路33号、莲湖路35号、莲湖路37号、解放路72号、解放路74号
</t>
  </si>
  <si>
    <t>蒸湘北路小区</t>
  </si>
  <si>
    <t xml:space="preserve">家属房 房改房 部分公房 </t>
  </si>
  <si>
    <t>安装单元楼道门禁、外墙粉刷真石漆、粉刷外墙漆、住宅楼顶楼重塑防水层、通讯类管线整理、空调移机、自来水表后水管规整、违章拆除、安装更换不锈钢雨棚、水表未实行一户一表、铁质防盗网除锈翻新、居民楼道粉刷内墙以及楼道扶手翻新、人行道维修、破旧落水管更换、清理化粪池及雨水井明沟</t>
  </si>
  <si>
    <t>蒸湘北路8号、蒸湘北路10号1栋、蒸湘北路10号2栋、蒸湘北路10号3栋、蒸湘北路10号4栋、蒸湘北路10号5栋、蒸湘北路10号6栋</t>
  </si>
  <si>
    <t>西湖一村小区</t>
  </si>
  <si>
    <t>家属房 房改房 部分公房</t>
  </si>
  <si>
    <t>安装单元楼道门禁、通讯类管线整理、自来水表后水管规整、违章拆除、居民楼道粉刷内墙以及楼道扶手翻新、人行道维修、破旧落水管更换、清理化粪池及雨水井明沟、新增机动车停车位</t>
  </si>
  <si>
    <t xml:space="preserve">西湖一村1栋、西湖一村2栋、西湖一村3栋、西湖一村4栋、西湖一村5栋、西湖一村6栋、西湖一村8栋、西湖一村9栋、西湖一村10栋、西湖一村11栋、西湖一村12栋、西湖一村13栋、西湖一村15栋、西湖一村16栋、西湖一村17栋、西湖一村18栋、西湖一村19栋
</t>
  </si>
  <si>
    <t>牛角巷社区</t>
  </si>
  <si>
    <t>商业新村A小区</t>
  </si>
  <si>
    <t>屋面渗漏处理、排水管网、架空线路、抽油烟整治、更换旧铸铁管、给水管网、管网等全部统筹规划整理并纳入铺设地下管廊、水、电线路老化改造、增容、消防设施陈旧、功能不配套</t>
  </si>
  <si>
    <t>商业新村19栋、商业、新村20栋、商业新村21栋、商业新村25栋、商业新村26栋、商业新村27栋、商业新村28栋</t>
  </si>
  <si>
    <t>向农路小区</t>
  </si>
  <si>
    <t>楼栋楼道墙面、环卫、照明改造提质；增加消防设施设备；排水管网、给水管网、煤气管网等全部统筹规划整改；楼栋墙面渗漏、隔热处理、油烟整治；规范非机动车线内停车；更换破旧铸铁管；整理规范电线、网线等；</t>
  </si>
  <si>
    <t xml:space="preserve">向农路1号、向农路2号、向农路3号、向农路4号、向农路5号、向农路6号、向农路7号、向农路8号、向农路9号、向农路10号、向农路12号
</t>
  </si>
  <si>
    <t>环城北路小区</t>
  </si>
  <si>
    <t>排水管网、架空线路、给水管网、煤气管网等全部统筹规划整理并纳入铺设地下管廊、水、电线路老化改造、增容、消防设施陈旧、功能不配套  加装电梯</t>
  </si>
  <si>
    <t xml:space="preserve">环城北路1号、环城北路3号、环城北路5号、环城北路7号、环城北路11号、环城北路13号、环城北路15号、环城北路17号、环城北路19号、环城北路21号
</t>
  </si>
  <si>
    <t>商业新村B小区</t>
  </si>
  <si>
    <t>屋面渗漏处理、排水管网、架空线路、抽油烟整治、更换旧铸铁管、给水管网、管网等全部统筹规划整理并纳入铺设地下管廊、水、电线路老化改造、增容、消防设施陈旧、功能不配套  加装电梯</t>
  </si>
  <si>
    <t xml:space="preserve">商业新村1栋、商业新村2栋、商业新村3栋、商业新村4栋、商业新村5栋、商业新村6栋、商业新村7栋、商业新村8栋、商业新村9栋、商业新村10栋、商业新村11栋、商业新村12栋、向农路11号、向农路13号、向农路15号、莲湖路2号、莲湖路6号、商业新村13栋、商业新村14栋、商业新村15栋、商业新村16栋、商业新村17栋、商业新村18栋
</t>
  </si>
  <si>
    <t>西湖新村社区</t>
  </si>
  <si>
    <t>青山街道船山路片区</t>
  </si>
  <si>
    <t>家属房、商品房</t>
  </si>
  <si>
    <t xml:space="preserve">船山路39号、船山路41号、船山路43号、船山路45号、船山路47号、船山路49号、船山路51号、船山路53号、船山路55号、船山路57号、船山路59号、船山路61号、船山路63号、船山路65号
</t>
  </si>
  <si>
    <t>西湖新村片区</t>
  </si>
  <si>
    <t xml:space="preserve">学宫巷2、4、6；西湖新村1栋；西湖新村2栋；西湖新村3栋；西湖新村4栋；西湖新村6栋；西湖新村7栋；西湖新村8栋；西湖新村11栋；西湖新村12栋；西湖新村13栋；学宫巷10、12、14、16、18；西湖新村5栋；西湖新村9栋；西湖新村10栋；西湖新村14栋；西湖新村15栋；学宫巷1号；学宫巷3号；学宫巷5号；学宫巷7、9、11、13号；学宫巷15号；学宫巷17号；学宫巷19号；学宫巷21号；
</t>
  </si>
  <si>
    <t>屋面渗漏处理、排水管网、架空线路、抽油烟整治、给水管网、管网等全部统筹规划整理并纳入铺设地下管廊、水、电线路老化改造、增容、消防设施陈旧、功能不配套、加装电梯</t>
  </si>
  <si>
    <t>莲湖路10号、常胜路20号希望广场</t>
  </si>
  <si>
    <t>环城北路片区</t>
  </si>
  <si>
    <t>商品房、公房</t>
  </si>
  <si>
    <t>楼栋楼道墙面、环卫、照明改造提质；增加消防设施设备；排水管网、给水管网、煤气管网等全部统筹规划整改；楼栋墙面渗漏、隔热、瓷砖剥落处理、油烟整治；院落增加休闲运动器材、休闲桌椅；规范小区停车位；更换破旧铸铁管；整理规范电线、网线等；加装电梯。</t>
  </si>
  <si>
    <t xml:space="preserve">环城北路35、37、39；环城北路41、43、45；环城北路47、49、51；环城北路53、55；环城北路63；环城北路65、67、69号；环城北路71号；环城北路73号；环城北路75号；环城北路77号；环城北路79号；环城北路81号；环城北路83号；环城北路85号；环城北路87号；环城北路89号；环城北路91号；环城北路93号；环城北路95号；环城北路99号；环城北路103；环城北路105
</t>
  </si>
  <si>
    <t>西湖二村社区</t>
  </si>
  <si>
    <t>西湖二村社区船山路片区</t>
  </si>
  <si>
    <t>（1）主体改造部分：楼幢外立面装饰，拆除及更换翻新防盗网，木窗更换、雨棚改造、空调外机统一规整，单元入户门头等改造幢屋顶防水改造；部分屋顶加固；落水管改造；楼幢楼梯间粉刷；入户平台空间改造以及部分楼梯间栏杆更换、走廊灯安装，油烟管道改造。
（2）配套基础设施改造：小区路面硬化油化；改造人行道路；围墙修缮；铺设供水管；燃气管网；改造通讯类管线；改造雨、污水管网；供电管网；改造公共广场，绿化；新增停车位；安装路灯；改造化粪池，环卫设施改造等。</t>
  </si>
  <si>
    <t>西湖二村社区西湖二村片区</t>
  </si>
  <si>
    <t>西湖二村社区明翰路片区</t>
  </si>
  <si>
    <t>西湖二村社区西湖三村片区</t>
  </si>
  <si>
    <t>合计</t>
  </si>
  <si>
    <r>
      <rPr>
        <sz val="9"/>
        <rFont val="仿宋"/>
        <family val="3"/>
        <charset val="134"/>
      </rPr>
      <t>屋面渗漏处理、排水管网、架空线路、抽油烟整治、更换旧铸铁管、给水管网、管网等全部统筹规划整理并纳入铺设地下管廊、水、电线路老化改造、增容、消防设施陈旧、功能不配套 、垃圾通道堵塞死</t>
    </r>
    <r>
      <rPr>
        <sz val="9"/>
        <rFont val="Times New Roman"/>
        <family val="1"/>
      </rPr>
      <t> </t>
    </r>
  </si>
  <si>
    <t>屋面渗漏处理、排水管网、架空线路、抽油烟整治、更换旧铸铁管、给水管网、管网等全部统筹规划整理并纳入铺设地下管廊、水、电线路老化改造、增容、消防设施陈旧、功能不配套  加装电梯</t>
    <phoneticPr fontId="21" type="noConversion"/>
  </si>
  <si>
    <t xml:space="preserve">环卫、燃气、安防、照明、排水、道路交通设施、绿化设施、屋面渗漏处理、外墙瓷砖剥落整修、墙面油烟整治、更换破旧铸铁管、安装智能门禁设备、加装电梯、楼梯间提质。建议在楼道口安装铁门；在平台上安装健身设施；维修顶楼渗漏；由政府安装电梯个人买卡乘座；三楼平台加固；成立小区自治物管会。
</t>
    <phoneticPr fontId="21" type="noConversion"/>
  </si>
  <si>
    <t>石鼓区</t>
    <phoneticPr fontId="21" type="noConversion"/>
  </si>
  <si>
    <t>城区</t>
    <phoneticPr fontId="21" type="noConversion"/>
  </si>
  <si>
    <t xml:space="preserve">2020-2035年衡阳市石鼓区城区老旧小区改造计划表
</t>
    <phoneticPr fontId="21" type="noConversion"/>
  </si>
</sst>
</file>

<file path=xl/styles.xml><?xml version="1.0" encoding="utf-8"?>
<styleSheet xmlns="http://schemas.openxmlformats.org/spreadsheetml/2006/main">
  <numFmts count="2">
    <numFmt numFmtId="176" formatCode="0.0_ "/>
    <numFmt numFmtId="177" formatCode="0.00_ "/>
  </numFmts>
  <fonts count="23">
    <font>
      <sz val="11"/>
      <color theme="1"/>
      <name val="宋体"/>
      <charset val="134"/>
      <scheme val="minor"/>
    </font>
    <font>
      <b/>
      <sz val="9"/>
      <color theme="1"/>
      <name val="仿宋"/>
      <charset val="134"/>
    </font>
    <font>
      <sz val="9"/>
      <color theme="1"/>
      <name val="仿宋"/>
      <charset val="134"/>
    </font>
    <font>
      <sz val="9"/>
      <color theme="1"/>
      <name val="宋体"/>
      <charset val="134"/>
      <scheme val="minor"/>
    </font>
    <font>
      <sz val="9"/>
      <name val="仿宋"/>
      <charset val="134"/>
    </font>
    <font>
      <sz val="8"/>
      <color theme="1"/>
      <name val="仿宋"/>
      <charset val="134"/>
    </font>
    <font>
      <sz val="6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b/>
      <sz val="8"/>
      <color theme="1"/>
      <name val="仿宋"/>
      <charset val="134"/>
    </font>
    <font>
      <sz val="6"/>
      <color theme="1"/>
      <name val="仿宋"/>
      <charset val="134"/>
    </font>
    <font>
      <sz val="6"/>
      <name val="仿宋"/>
      <charset val="134"/>
    </font>
    <font>
      <sz val="12"/>
      <color indexed="8"/>
      <name val="等线"/>
      <charset val="134"/>
    </font>
    <font>
      <sz val="6"/>
      <color rgb="FF000000"/>
      <name val="宋体"/>
      <family val="3"/>
      <charset val="134"/>
    </font>
    <font>
      <b/>
      <sz val="12"/>
      <color rgb="FF000000"/>
      <name val="仿宋"/>
      <family val="3"/>
      <charset val="134"/>
    </font>
    <font>
      <sz val="12"/>
      <color rgb="FF000000"/>
      <name val="仿宋"/>
      <family val="3"/>
      <charset val="134"/>
    </font>
    <font>
      <sz val="10"/>
      <color rgb="FF000000"/>
      <name val="仿宋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Times New Roman"/>
      <family val="1"/>
    </font>
    <font>
      <sz val="6"/>
      <name val="Times New Roman"/>
      <family val="1"/>
    </font>
    <font>
      <sz val="6"/>
      <name val="仿宋"/>
      <family val="3"/>
      <charset val="134"/>
    </font>
    <font>
      <sz val="9"/>
      <name val="仿宋"/>
      <family val="3"/>
      <charset val="134"/>
    </font>
    <font>
      <sz val="9"/>
      <name val="宋体"/>
      <family val="3"/>
      <charset val="134"/>
      <scheme val="minor"/>
    </font>
    <font>
      <sz val="6"/>
      <color theme="1"/>
      <name val="仿宋"/>
      <family val="3"/>
      <charset val="134"/>
    </font>
  </fonts>
  <fills count="11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9FBFA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97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 wrapText="1"/>
    </xf>
    <xf numFmtId="177" fontId="2" fillId="5" borderId="1" xfId="0" applyNumberFormat="1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vertical="center" wrapText="1"/>
    </xf>
    <xf numFmtId="0" fontId="2" fillId="6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 wrapText="1"/>
    </xf>
    <xf numFmtId="177" fontId="2" fillId="6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3" fillId="7" borderId="1" xfId="0" applyFont="1" applyFill="1" applyBorder="1" applyAlignment="1">
      <alignment horizontal="center" vertical="center"/>
    </xf>
    <xf numFmtId="177" fontId="3" fillId="7" borderId="1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0" fillId="0" borderId="0" xfId="0" applyBorder="1">
      <alignment vertical="center"/>
    </xf>
    <xf numFmtId="0" fontId="3" fillId="7" borderId="1" xfId="0" applyFont="1" applyFill="1" applyBorder="1">
      <alignment vertical="center"/>
    </xf>
    <xf numFmtId="0" fontId="3" fillId="0" borderId="0" xfId="0" applyFont="1">
      <alignment vertical="center"/>
    </xf>
    <xf numFmtId="0" fontId="2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vertical="center" wrapText="1"/>
    </xf>
    <xf numFmtId="0" fontId="2" fillId="8" borderId="1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 wrapText="1"/>
    </xf>
    <xf numFmtId="0" fontId="2" fillId="6" borderId="1" xfId="0" applyNumberFormat="1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vertical="center" wrapText="1"/>
    </xf>
    <xf numFmtId="0" fontId="5" fillId="8" borderId="1" xfId="0" applyFont="1" applyFill="1" applyBorder="1" applyAlignment="1">
      <alignment vertical="center" wrapText="1"/>
    </xf>
    <xf numFmtId="0" fontId="5" fillId="6" borderId="1" xfId="0" applyFont="1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vertical="center" wrapText="1"/>
    </xf>
    <xf numFmtId="0" fontId="9" fillId="4" borderId="1" xfId="0" applyFont="1" applyFill="1" applyBorder="1" applyAlignment="1">
      <alignment vertical="center" wrapText="1"/>
    </xf>
    <xf numFmtId="0" fontId="9" fillId="4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 wrapText="1"/>
    </xf>
    <xf numFmtId="0" fontId="9" fillId="8" borderId="1" xfId="0" applyFont="1" applyFill="1" applyBorder="1" applyAlignment="1">
      <alignment vertical="center" wrapText="1"/>
    </xf>
    <xf numFmtId="0" fontId="9" fillId="8" borderId="1" xfId="0" applyFont="1" applyFill="1" applyBorder="1" applyAlignment="1">
      <alignment horizontal="center" vertical="center"/>
    </xf>
    <xf numFmtId="0" fontId="9" fillId="8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vertical="center" wrapText="1"/>
    </xf>
    <xf numFmtId="0" fontId="9" fillId="5" borderId="1" xfId="0" applyFont="1" applyFill="1" applyBorder="1" applyAlignment="1">
      <alignment vertical="center" wrapText="1"/>
    </xf>
    <xf numFmtId="0" fontId="9" fillId="5" borderId="1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 wrapText="1"/>
    </xf>
    <xf numFmtId="177" fontId="9" fillId="5" borderId="1" xfId="0" applyNumberFormat="1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vertical="center" wrapText="1"/>
    </xf>
    <xf numFmtId="0" fontId="9" fillId="6" borderId="1" xfId="0" applyFont="1" applyFill="1" applyBorder="1" applyAlignment="1">
      <alignment horizontal="center" vertical="center"/>
    </xf>
    <xf numFmtId="0" fontId="9" fillId="6" borderId="1" xfId="0" applyNumberFormat="1" applyFont="1" applyFill="1" applyBorder="1" applyAlignment="1">
      <alignment horizontal="center" vertical="center" wrapText="1"/>
    </xf>
    <xf numFmtId="177" fontId="9" fillId="6" borderId="1" xfId="0" applyNumberFormat="1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vertical="center"/>
    </xf>
    <xf numFmtId="0" fontId="5" fillId="3" borderId="1" xfId="0" applyFont="1" applyFill="1" applyBorder="1" applyAlignment="1">
      <alignment horizontal="center" vertical="center" wrapText="1"/>
    </xf>
    <xf numFmtId="0" fontId="0" fillId="0" borderId="0" xfId="0" applyFill="1" applyBorder="1">
      <alignment vertical="center"/>
    </xf>
    <xf numFmtId="0" fontId="10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176" fontId="11" fillId="0" borderId="0" xfId="0" applyNumberFormat="1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8" fillId="9" borderId="1" xfId="0" applyFont="1" applyFill="1" applyBorder="1" applyAlignment="1">
      <alignment horizontal="center" vertical="center" wrapText="1"/>
    </xf>
    <xf numFmtId="0" fontId="5" fillId="9" borderId="1" xfId="0" applyFont="1" applyFill="1" applyBorder="1" applyAlignment="1">
      <alignment vertical="center" wrapText="1"/>
    </xf>
    <xf numFmtId="0" fontId="9" fillId="9" borderId="1" xfId="0" applyFont="1" applyFill="1" applyBorder="1" applyAlignment="1">
      <alignment vertical="center" wrapText="1"/>
    </xf>
    <xf numFmtId="0" fontId="9" fillId="9" borderId="1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9" borderId="1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22" fillId="6" borderId="1" xfId="0" applyFont="1" applyFill="1" applyBorder="1" applyAlignment="1">
      <alignment vertical="center" wrapText="1"/>
    </xf>
    <xf numFmtId="0" fontId="16" fillId="10" borderId="1" xfId="0" applyFont="1" applyFill="1" applyBorder="1">
      <alignment vertical="center"/>
    </xf>
    <xf numFmtId="0" fontId="13" fillId="10" borderId="1" xfId="0" applyFont="1" applyFill="1" applyBorder="1" applyAlignment="1">
      <alignment horizontal="center" vertical="top" wrapText="1"/>
    </xf>
    <xf numFmtId="0" fontId="13" fillId="10" borderId="1" xfId="0" applyFont="1" applyFill="1" applyBorder="1" applyAlignment="1">
      <alignment horizontal="center" vertical="center" wrapText="1"/>
    </xf>
    <xf numFmtId="0" fontId="14" fillId="10" borderId="1" xfId="0" applyFont="1" applyFill="1" applyBorder="1" applyAlignment="1">
      <alignment horizontal="center" vertical="center" wrapText="1"/>
    </xf>
    <xf numFmtId="0" fontId="14" fillId="10" borderId="1" xfId="0" applyFont="1" applyFill="1" applyBorder="1" applyAlignment="1">
      <alignment horizontal="center" vertical="center"/>
    </xf>
    <xf numFmtId="0" fontId="15" fillId="10" borderId="1" xfId="0" applyFont="1" applyFill="1" applyBorder="1" applyAlignment="1">
      <alignment horizontal="left" vertical="center" wrapText="1"/>
    </xf>
    <xf numFmtId="0" fontId="16" fillId="10" borderId="1" xfId="0" applyFont="1" applyFill="1" applyBorder="1" applyAlignment="1">
      <alignment horizontal="center" vertical="center" wrapText="1"/>
    </xf>
    <xf numFmtId="0" fontId="0" fillId="10" borderId="1" xfId="0" applyFill="1" applyBorder="1" applyAlignment="1">
      <alignment horizontal="center" vertical="center"/>
    </xf>
    <xf numFmtId="0" fontId="16" fillId="10" borderId="1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F9FBF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6"/>
  <sheetViews>
    <sheetView tabSelected="1" zoomScale="70" zoomScaleNormal="70" workbookViewId="0">
      <selection sqref="A1:D1"/>
    </sheetView>
  </sheetViews>
  <sheetFormatPr defaultColWidth="8.875" defaultRowHeight="13.5"/>
  <cols>
    <col min="2" max="2" width="16.875" customWidth="1"/>
    <col min="3" max="3" width="18.875" customWidth="1"/>
    <col min="4" max="4" width="48.125" customWidth="1"/>
  </cols>
  <sheetData>
    <row r="1" spans="1:4" ht="16.5" customHeight="1">
      <c r="A1" s="94" t="s">
        <v>196</v>
      </c>
      <c r="B1" s="95"/>
      <c r="C1" s="95"/>
      <c r="D1" s="95"/>
    </row>
    <row r="2" spans="1:4" ht="28.5">
      <c r="A2" s="88" t="s">
        <v>195</v>
      </c>
      <c r="B2" s="89" t="s">
        <v>0</v>
      </c>
      <c r="C2" s="89" t="s">
        <v>1</v>
      </c>
      <c r="D2" s="90" t="s">
        <v>2</v>
      </c>
    </row>
    <row r="3" spans="1:4" ht="338.1" customHeight="1">
      <c r="A3" s="96" t="s">
        <v>194</v>
      </c>
      <c r="B3" s="91" t="s">
        <v>3</v>
      </c>
      <c r="C3" s="92">
        <v>69</v>
      </c>
      <c r="D3" s="93" t="s">
        <v>4</v>
      </c>
    </row>
    <row r="4" spans="1:4" ht="80.099999999999994" customHeight="1">
      <c r="A4" s="95"/>
      <c r="B4" s="91" t="s">
        <v>5</v>
      </c>
      <c r="C4" s="92">
        <v>13</v>
      </c>
      <c r="D4" s="93" t="s">
        <v>6</v>
      </c>
    </row>
    <row r="5" spans="1:4" ht="90.95" customHeight="1">
      <c r="A5" s="95"/>
      <c r="B5" s="91" t="s">
        <v>7</v>
      </c>
      <c r="C5" s="92">
        <v>7</v>
      </c>
      <c r="D5" s="93" t="s">
        <v>8</v>
      </c>
    </row>
    <row r="6" spans="1:4" ht="90.95" customHeight="1">
      <c r="A6" s="95"/>
      <c r="B6" s="91" t="s">
        <v>9</v>
      </c>
      <c r="C6" s="92">
        <v>15</v>
      </c>
      <c r="D6" s="93" t="s">
        <v>10</v>
      </c>
    </row>
  </sheetData>
  <mergeCells count="2">
    <mergeCell ref="A1:D1"/>
    <mergeCell ref="A3:A6"/>
  </mergeCells>
  <phoneticPr fontId="21" type="noConversion"/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112"/>
  <sheetViews>
    <sheetView zoomScale="145" zoomScaleNormal="145" workbookViewId="0">
      <pane ySplit="1" topLeftCell="A2" activePane="bottomLeft" state="frozen"/>
      <selection pane="bottomLeft" activeCell="K51" sqref="K51"/>
    </sheetView>
  </sheetViews>
  <sheetFormatPr defaultColWidth="5.5" defaultRowHeight="42.95" customHeight="1"/>
  <cols>
    <col min="1" max="1" width="5.5" customWidth="1"/>
    <col min="2" max="2" width="6.75" style="36" customWidth="1"/>
    <col min="3" max="3" width="5.5" style="36" customWidth="1"/>
    <col min="4" max="4" width="6.5" style="36" customWidth="1"/>
    <col min="5" max="5" width="5.5" style="36" customWidth="1"/>
    <col min="6" max="9" width="5.5" style="37" customWidth="1"/>
    <col min="10" max="10" width="5.5" style="38" customWidth="1"/>
    <col min="11" max="11" width="19.75" style="36" customWidth="1"/>
    <col min="12" max="12" width="7.375" style="39" customWidth="1"/>
    <col min="13" max="13" width="15.25" style="38" customWidth="1"/>
    <col min="14" max="14" width="5.5" customWidth="1"/>
  </cols>
  <sheetData>
    <row r="1" spans="1:18" ht="42.95" customHeight="1">
      <c r="A1" s="40" t="s">
        <v>11</v>
      </c>
      <c r="B1" s="40" t="s">
        <v>12</v>
      </c>
      <c r="C1" s="40" t="s">
        <v>13</v>
      </c>
      <c r="D1" s="40" t="s">
        <v>2</v>
      </c>
      <c r="E1" s="40" t="s">
        <v>14</v>
      </c>
      <c r="F1" s="40" t="s">
        <v>15</v>
      </c>
      <c r="G1" s="40" t="s">
        <v>16</v>
      </c>
      <c r="H1" s="40" t="s">
        <v>17</v>
      </c>
      <c r="I1" s="40" t="s">
        <v>0</v>
      </c>
      <c r="J1" s="40" t="s">
        <v>18</v>
      </c>
      <c r="K1" s="40" t="s">
        <v>19</v>
      </c>
      <c r="L1" s="40" t="s">
        <v>20</v>
      </c>
      <c r="M1" s="40" t="s">
        <v>21</v>
      </c>
      <c r="N1" s="66"/>
      <c r="O1" s="66"/>
    </row>
    <row r="2" spans="1:18" ht="89.1" customHeight="1">
      <c r="A2" s="41">
        <v>1</v>
      </c>
      <c r="B2" s="33" t="s">
        <v>22</v>
      </c>
      <c r="C2" s="33" t="s">
        <v>23</v>
      </c>
      <c r="D2" s="42" t="s">
        <v>24</v>
      </c>
      <c r="E2" s="33" t="s">
        <v>25</v>
      </c>
      <c r="F2" s="43">
        <v>2550</v>
      </c>
      <c r="G2" s="44">
        <v>68</v>
      </c>
      <c r="H2" s="44">
        <v>20.2</v>
      </c>
      <c r="I2" s="44">
        <v>2020</v>
      </c>
      <c r="J2" s="44" t="s">
        <v>26</v>
      </c>
      <c r="K2" s="42" t="s">
        <v>27</v>
      </c>
      <c r="L2" s="67">
        <f>O2</f>
        <v>3060</v>
      </c>
      <c r="M2" s="44" t="s">
        <v>28</v>
      </c>
      <c r="N2" s="68"/>
      <c r="O2" s="68">
        <f>F2*1.2</f>
        <v>3060</v>
      </c>
      <c r="P2" s="19"/>
      <c r="Q2" s="19"/>
      <c r="R2" s="19"/>
    </row>
    <row r="3" spans="1:18" ht="50.1" customHeight="1">
      <c r="A3" s="41">
        <v>2</v>
      </c>
      <c r="B3" s="33" t="s">
        <v>22</v>
      </c>
      <c r="C3" s="33" t="s">
        <v>29</v>
      </c>
      <c r="D3" s="42" t="s">
        <v>30</v>
      </c>
      <c r="E3" s="33" t="s">
        <v>31</v>
      </c>
      <c r="F3" s="43">
        <v>3045</v>
      </c>
      <c r="G3" s="44">
        <v>73</v>
      </c>
      <c r="H3" s="44">
        <v>24.327999999999999</v>
      </c>
      <c r="I3" s="44">
        <v>2020</v>
      </c>
      <c r="J3" s="44" t="s">
        <v>26</v>
      </c>
      <c r="K3" s="42" t="s">
        <v>27</v>
      </c>
      <c r="L3" s="67">
        <f>O3</f>
        <v>3654</v>
      </c>
      <c r="M3" s="44" t="s">
        <v>28</v>
      </c>
      <c r="N3" s="68"/>
      <c r="O3" s="68">
        <f>F3*1.2</f>
        <v>3654</v>
      </c>
      <c r="P3" s="19"/>
      <c r="Q3" s="19"/>
      <c r="R3" s="19"/>
    </row>
    <row r="4" spans="1:18" ht="42.95" customHeight="1">
      <c r="A4" s="41">
        <v>3</v>
      </c>
      <c r="B4" s="33" t="s">
        <v>22</v>
      </c>
      <c r="C4" s="33" t="s">
        <v>32</v>
      </c>
      <c r="D4" s="42" t="s">
        <v>33</v>
      </c>
      <c r="E4" s="33" t="s">
        <v>25</v>
      </c>
      <c r="F4" s="43">
        <v>3453</v>
      </c>
      <c r="G4" s="44">
        <v>73</v>
      </c>
      <c r="H4" s="44">
        <v>27.616</v>
      </c>
      <c r="I4" s="44">
        <v>2021</v>
      </c>
      <c r="J4" s="44" t="s">
        <v>26</v>
      </c>
      <c r="K4" s="42" t="s">
        <v>27</v>
      </c>
      <c r="L4" s="67">
        <f>O4</f>
        <v>4143.6000000000004</v>
      </c>
      <c r="M4" s="44" t="s">
        <v>28</v>
      </c>
      <c r="N4" s="68"/>
      <c r="O4" s="68">
        <f t="shared" ref="O4:O13" si="0">F4*1.2</f>
        <v>4143.6000000000004</v>
      </c>
      <c r="P4" s="19"/>
      <c r="Q4" s="19"/>
      <c r="R4" s="19"/>
    </row>
    <row r="5" spans="1:18" ht="51.95" customHeight="1">
      <c r="A5" s="41">
        <v>4</v>
      </c>
      <c r="B5" s="45" t="s">
        <v>22</v>
      </c>
      <c r="C5" s="45" t="s">
        <v>34</v>
      </c>
      <c r="D5" s="46" t="s">
        <v>35</v>
      </c>
      <c r="E5" s="45" t="s">
        <v>31</v>
      </c>
      <c r="F5" s="47">
        <v>2207</v>
      </c>
      <c r="G5" s="48">
        <v>61</v>
      </c>
      <c r="H5" s="48">
        <v>53.53</v>
      </c>
      <c r="I5" s="48">
        <v>2021</v>
      </c>
      <c r="J5" s="48" t="s">
        <v>26</v>
      </c>
      <c r="K5" s="46" t="s">
        <v>27</v>
      </c>
      <c r="L5" s="67">
        <f>O5</f>
        <v>2648.4</v>
      </c>
      <c r="M5" s="44" t="s">
        <v>28</v>
      </c>
      <c r="N5" s="68"/>
      <c r="O5" s="68">
        <f t="shared" si="0"/>
        <v>2648.4</v>
      </c>
      <c r="P5" s="19"/>
      <c r="Q5" s="19"/>
      <c r="R5" s="19"/>
    </row>
    <row r="6" spans="1:18" ht="33" customHeight="1">
      <c r="A6" s="41">
        <v>5</v>
      </c>
      <c r="B6" s="49" t="s">
        <v>36</v>
      </c>
      <c r="C6" s="49" t="s">
        <v>37</v>
      </c>
      <c r="D6" s="50" t="s">
        <v>38</v>
      </c>
      <c r="E6" s="49" t="s">
        <v>39</v>
      </c>
      <c r="F6" s="51">
        <v>56</v>
      </c>
      <c r="G6" s="52">
        <v>2</v>
      </c>
      <c r="H6" s="52">
        <v>0.95</v>
      </c>
      <c r="I6" s="69">
        <v>2022</v>
      </c>
      <c r="J6" s="52" t="s">
        <v>26</v>
      </c>
      <c r="K6" s="50" t="s">
        <v>40</v>
      </c>
      <c r="L6" s="70">
        <v>120</v>
      </c>
      <c r="M6" s="52"/>
      <c r="N6" s="68"/>
      <c r="O6" s="68">
        <f t="shared" si="0"/>
        <v>67.2</v>
      </c>
      <c r="P6" s="19"/>
      <c r="Q6" s="19"/>
      <c r="R6" s="19"/>
    </row>
    <row r="7" spans="1:18" ht="27.95" customHeight="1">
      <c r="A7" s="41">
        <v>6</v>
      </c>
      <c r="B7" s="49" t="s">
        <v>36</v>
      </c>
      <c r="C7" s="49" t="s">
        <v>37</v>
      </c>
      <c r="D7" s="50" t="s">
        <v>41</v>
      </c>
      <c r="E7" s="49" t="s">
        <v>39</v>
      </c>
      <c r="F7" s="51">
        <v>406</v>
      </c>
      <c r="G7" s="52">
        <v>11</v>
      </c>
      <c r="H7" s="52">
        <v>4.0999999999999996</v>
      </c>
      <c r="I7" s="69">
        <v>2022</v>
      </c>
      <c r="J7" s="52" t="s">
        <v>26</v>
      </c>
      <c r="K7" s="50" t="s">
        <v>40</v>
      </c>
      <c r="L7" s="70">
        <v>990</v>
      </c>
      <c r="M7" s="52"/>
      <c r="N7" s="68"/>
      <c r="O7" s="68">
        <f t="shared" si="0"/>
        <v>487.2</v>
      </c>
      <c r="P7" s="19"/>
      <c r="Q7" s="19"/>
      <c r="R7" s="19"/>
    </row>
    <row r="8" spans="1:18" ht="30.95" customHeight="1">
      <c r="A8" s="41">
        <v>7</v>
      </c>
      <c r="B8" s="49" t="s">
        <v>36</v>
      </c>
      <c r="C8" s="49" t="s">
        <v>37</v>
      </c>
      <c r="D8" s="50" t="s">
        <v>42</v>
      </c>
      <c r="E8" s="49" t="s">
        <v>25</v>
      </c>
      <c r="F8" s="51">
        <v>72</v>
      </c>
      <c r="G8" s="52">
        <v>1</v>
      </c>
      <c r="H8" s="52">
        <v>0.79</v>
      </c>
      <c r="I8" s="69">
        <v>2022</v>
      </c>
      <c r="J8" s="52" t="s">
        <v>26</v>
      </c>
      <c r="K8" s="50" t="s">
        <v>40</v>
      </c>
      <c r="L8" s="70">
        <v>180</v>
      </c>
      <c r="M8" s="52"/>
      <c r="N8" s="68"/>
      <c r="O8" s="68">
        <f t="shared" si="0"/>
        <v>86.4</v>
      </c>
      <c r="P8" s="19"/>
      <c r="Q8" s="19"/>
      <c r="R8" s="19"/>
    </row>
    <row r="9" spans="1:18" ht="21" customHeight="1">
      <c r="A9" s="41">
        <v>8</v>
      </c>
      <c r="B9" s="49" t="s">
        <v>36</v>
      </c>
      <c r="C9" s="49" t="s">
        <v>37</v>
      </c>
      <c r="D9" s="50" t="s">
        <v>43</v>
      </c>
      <c r="E9" s="49" t="s">
        <v>39</v>
      </c>
      <c r="F9" s="51">
        <v>48</v>
      </c>
      <c r="G9" s="52">
        <v>1</v>
      </c>
      <c r="H9" s="52">
        <v>0.53</v>
      </c>
      <c r="I9" s="69">
        <v>2022</v>
      </c>
      <c r="J9" s="52" t="s">
        <v>26</v>
      </c>
      <c r="K9" s="50" t="s">
        <v>40</v>
      </c>
      <c r="L9" s="70">
        <v>90</v>
      </c>
      <c r="M9" s="52"/>
      <c r="N9" s="68"/>
      <c r="O9" s="68">
        <f t="shared" si="0"/>
        <v>57.6</v>
      </c>
      <c r="P9" s="19"/>
      <c r="Q9" s="19"/>
      <c r="R9" s="19"/>
    </row>
    <row r="10" spans="1:18" ht="42.95" customHeight="1">
      <c r="A10" s="41">
        <v>9</v>
      </c>
      <c r="B10" s="49" t="s">
        <v>36</v>
      </c>
      <c r="C10" s="49" t="s">
        <v>37</v>
      </c>
      <c r="D10" s="50" t="s">
        <v>44</v>
      </c>
      <c r="E10" s="49" t="s">
        <v>45</v>
      </c>
      <c r="F10" s="51">
        <v>324</v>
      </c>
      <c r="G10" s="52">
        <v>1</v>
      </c>
      <c r="H10" s="52">
        <v>3.2</v>
      </c>
      <c r="I10" s="69">
        <v>2022</v>
      </c>
      <c r="J10" s="52" t="s">
        <v>26</v>
      </c>
      <c r="K10" s="50" t="s">
        <v>40</v>
      </c>
      <c r="L10" s="70">
        <v>330</v>
      </c>
      <c r="M10" s="52"/>
      <c r="N10" s="68"/>
      <c r="O10" s="68">
        <f t="shared" si="0"/>
        <v>388.8</v>
      </c>
      <c r="P10" s="19"/>
      <c r="Q10" s="19"/>
      <c r="R10" s="19"/>
    </row>
    <row r="11" spans="1:18" ht="24" customHeight="1">
      <c r="A11" s="41">
        <v>10</v>
      </c>
      <c r="B11" s="49" t="s">
        <v>36</v>
      </c>
      <c r="C11" s="49" t="s">
        <v>37</v>
      </c>
      <c r="D11" s="50" t="s">
        <v>46</v>
      </c>
      <c r="E11" s="49" t="s">
        <v>39</v>
      </c>
      <c r="F11" s="51">
        <v>40</v>
      </c>
      <c r="G11" s="52">
        <v>1</v>
      </c>
      <c r="H11" s="52">
        <v>0.2</v>
      </c>
      <c r="I11" s="69">
        <v>2022</v>
      </c>
      <c r="J11" s="52" t="s">
        <v>26</v>
      </c>
      <c r="K11" s="50" t="s">
        <v>40</v>
      </c>
      <c r="L11" s="70">
        <v>120</v>
      </c>
      <c r="M11" s="52"/>
      <c r="N11" s="68"/>
      <c r="O11" s="68">
        <f t="shared" si="0"/>
        <v>48</v>
      </c>
      <c r="P11" s="19"/>
      <c r="Q11" s="19"/>
      <c r="R11" s="19"/>
    </row>
    <row r="12" spans="1:18" ht="60" customHeight="1">
      <c r="A12" s="41">
        <v>11</v>
      </c>
      <c r="B12" s="34" t="s">
        <v>47</v>
      </c>
      <c r="C12" s="34" t="s">
        <v>48</v>
      </c>
      <c r="D12" s="53" t="s">
        <v>49</v>
      </c>
      <c r="E12" s="34" t="s">
        <v>50</v>
      </c>
      <c r="F12" s="54">
        <v>2782</v>
      </c>
      <c r="G12" s="55">
        <v>77</v>
      </c>
      <c r="H12" s="55">
        <v>14.651999999999999</v>
      </c>
      <c r="I12" s="55">
        <v>2020</v>
      </c>
      <c r="J12" s="55" t="s">
        <v>26</v>
      </c>
      <c r="K12" s="53" t="s">
        <v>51</v>
      </c>
      <c r="L12" s="71">
        <v>3714.76</v>
      </c>
      <c r="M12" s="55" t="s">
        <v>52</v>
      </c>
      <c r="N12" s="68"/>
      <c r="O12" s="68">
        <f t="shared" si="0"/>
        <v>3338.4</v>
      </c>
      <c r="P12" s="19"/>
      <c r="Q12" s="19"/>
      <c r="R12" s="19"/>
    </row>
    <row r="13" spans="1:18" ht="62.1" customHeight="1">
      <c r="A13" s="41">
        <v>12</v>
      </c>
      <c r="B13" s="34" t="s">
        <v>47</v>
      </c>
      <c r="C13" s="34" t="s">
        <v>53</v>
      </c>
      <c r="D13" s="53" t="s">
        <v>54</v>
      </c>
      <c r="E13" s="34" t="s">
        <v>50</v>
      </c>
      <c r="F13" s="54">
        <v>1350</v>
      </c>
      <c r="G13" s="55">
        <v>18</v>
      </c>
      <c r="H13" s="55">
        <v>10.8</v>
      </c>
      <c r="I13" s="55">
        <v>2021</v>
      </c>
      <c r="J13" s="55" t="s">
        <v>26</v>
      </c>
      <c r="K13" s="53" t="s">
        <v>51</v>
      </c>
      <c r="L13" s="71">
        <v>2137</v>
      </c>
      <c r="M13" s="55"/>
      <c r="N13" s="68"/>
      <c r="O13" s="68">
        <f t="shared" si="0"/>
        <v>1620</v>
      </c>
      <c r="P13" s="19"/>
      <c r="Q13" s="19"/>
      <c r="R13" s="19"/>
    </row>
    <row r="14" spans="1:18" ht="42.95" customHeight="1">
      <c r="A14" s="41">
        <v>13</v>
      </c>
      <c r="B14" s="56" t="s">
        <v>55</v>
      </c>
      <c r="C14" s="56" t="s">
        <v>56</v>
      </c>
      <c r="D14" s="57" t="s">
        <v>57</v>
      </c>
      <c r="E14" s="56" t="s">
        <v>58</v>
      </c>
      <c r="F14" s="58">
        <v>169</v>
      </c>
      <c r="G14" s="59">
        <v>4</v>
      </c>
      <c r="H14" s="59">
        <v>2.2999999999999998</v>
      </c>
      <c r="I14" s="59">
        <v>2022</v>
      </c>
      <c r="J14" s="59" t="s">
        <v>26</v>
      </c>
      <c r="K14" s="57" t="s">
        <v>59</v>
      </c>
      <c r="L14" s="72">
        <f t="shared" ref="L14:L25" si="1">O14</f>
        <v>202.8</v>
      </c>
      <c r="M14" s="59" t="s">
        <v>60</v>
      </c>
      <c r="N14" s="68"/>
      <c r="O14" s="68">
        <f t="shared" ref="O14:O55" si="2">F14*1.2</f>
        <v>202.8</v>
      </c>
      <c r="P14" s="19"/>
      <c r="Q14" s="19"/>
      <c r="R14" s="19"/>
    </row>
    <row r="15" spans="1:18" ht="42.95" customHeight="1">
      <c r="A15" s="41">
        <v>14</v>
      </c>
      <c r="B15" s="56" t="s">
        <v>55</v>
      </c>
      <c r="C15" s="56" t="s">
        <v>56</v>
      </c>
      <c r="D15" s="57" t="s">
        <v>61</v>
      </c>
      <c r="E15" s="56" t="s">
        <v>39</v>
      </c>
      <c r="F15" s="58">
        <v>102</v>
      </c>
      <c r="G15" s="59">
        <v>3</v>
      </c>
      <c r="H15" s="59">
        <v>0.71</v>
      </c>
      <c r="I15" s="59">
        <v>2022</v>
      </c>
      <c r="J15" s="59" t="s">
        <v>26</v>
      </c>
      <c r="K15" s="57" t="s">
        <v>62</v>
      </c>
      <c r="L15" s="72">
        <f t="shared" si="1"/>
        <v>122.4</v>
      </c>
      <c r="M15" s="59" t="s">
        <v>60</v>
      </c>
      <c r="N15" s="68"/>
      <c r="O15" s="68">
        <f t="shared" si="2"/>
        <v>122.4</v>
      </c>
      <c r="P15" s="19"/>
      <c r="Q15" s="19"/>
      <c r="R15" s="19"/>
    </row>
    <row r="16" spans="1:18" ht="39" customHeight="1">
      <c r="A16" s="41">
        <v>15</v>
      </c>
      <c r="B16" s="56" t="s">
        <v>55</v>
      </c>
      <c r="C16" s="56" t="s">
        <v>56</v>
      </c>
      <c r="D16" s="57" t="s">
        <v>63</v>
      </c>
      <c r="E16" s="56" t="s">
        <v>39</v>
      </c>
      <c r="F16" s="58">
        <v>196</v>
      </c>
      <c r="G16" s="59">
        <v>4</v>
      </c>
      <c r="H16" s="59">
        <v>1.18</v>
      </c>
      <c r="I16" s="59">
        <v>2022</v>
      </c>
      <c r="J16" s="59" t="s">
        <v>26</v>
      </c>
      <c r="K16" s="57" t="s">
        <v>62</v>
      </c>
      <c r="L16" s="72">
        <f t="shared" si="1"/>
        <v>235.2</v>
      </c>
      <c r="M16" s="59" t="s">
        <v>60</v>
      </c>
      <c r="N16" s="68"/>
      <c r="O16" s="68">
        <f t="shared" si="2"/>
        <v>235.2</v>
      </c>
      <c r="P16" s="19"/>
      <c r="Q16" s="19"/>
      <c r="R16" s="19"/>
    </row>
    <row r="17" spans="1:18" ht="42.95" customHeight="1">
      <c r="A17" s="41">
        <v>16</v>
      </c>
      <c r="B17" s="56" t="s">
        <v>55</v>
      </c>
      <c r="C17" s="56" t="s">
        <v>56</v>
      </c>
      <c r="D17" s="57" t="s">
        <v>64</v>
      </c>
      <c r="E17" s="56" t="s">
        <v>39</v>
      </c>
      <c r="F17" s="58">
        <v>181</v>
      </c>
      <c r="G17" s="59">
        <v>3</v>
      </c>
      <c r="H17" s="59">
        <v>1.27</v>
      </c>
      <c r="I17" s="59">
        <v>2022</v>
      </c>
      <c r="J17" s="59" t="s">
        <v>26</v>
      </c>
      <c r="K17" s="57" t="s">
        <v>62</v>
      </c>
      <c r="L17" s="72">
        <f t="shared" si="1"/>
        <v>217.2</v>
      </c>
      <c r="M17" s="59" t="s">
        <v>60</v>
      </c>
      <c r="N17" s="68"/>
      <c r="O17" s="68">
        <f t="shared" si="2"/>
        <v>217.2</v>
      </c>
      <c r="P17" s="19"/>
      <c r="Q17" s="19"/>
      <c r="R17" s="19"/>
    </row>
    <row r="18" spans="1:18" ht="42.95" customHeight="1">
      <c r="A18" s="41">
        <v>17</v>
      </c>
      <c r="B18" s="56" t="s">
        <v>55</v>
      </c>
      <c r="C18" s="56" t="s">
        <v>56</v>
      </c>
      <c r="D18" s="57" t="s">
        <v>65</v>
      </c>
      <c r="E18" s="56" t="s">
        <v>58</v>
      </c>
      <c r="F18" s="58">
        <v>86</v>
      </c>
      <c r="G18" s="59">
        <v>3</v>
      </c>
      <c r="H18" s="59">
        <v>1.05</v>
      </c>
      <c r="I18" s="59">
        <v>2022</v>
      </c>
      <c r="J18" s="59" t="s">
        <v>26</v>
      </c>
      <c r="K18" s="57" t="s">
        <v>66</v>
      </c>
      <c r="L18" s="72">
        <f t="shared" si="1"/>
        <v>103.2</v>
      </c>
      <c r="M18" s="59" t="s">
        <v>60</v>
      </c>
      <c r="N18" s="68"/>
      <c r="O18" s="68">
        <f t="shared" si="2"/>
        <v>103.2</v>
      </c>
      <c r="P18" s="19"/>
      <c r="Q18" s="19"/>
      <c r="R18" s="19"/>
    </row>
    <row r="19" spans="1:18" ht="42.95" customHeight="1">
      <c r="A19" s="41">
        <v>18</v>
      </c>
      <c r="B19" s="56" t="s">
        <v>55</v>
      </c>
      <c r="C19" s="56" t="s">
        <v>56</v>
      </c>
      <c r="D19" s="57" t="s">
        <v>67</v>
      </c>
      <c r="E19" s="56" t="s">
        <v>25</v>
      </c>
      <c r="F19" s="58">
        <v>48</v>
      </c>
      <c r="G19" s="59">
        <v>2</v>
      </c>
      <c r="H19" s="59">
        <v>0.67</v>
      </c>
      <c r="I19" s="59">
        <v>2022</v>
      </c>
      <c r="J19" s="59" t="s">
        <v>26</v>
      </c>
      <c r="K19" s="57" t="s">
        <v>62</v>
      </c>
      <c r="L19" s="72">
        <f t="shared" si="1"/>
        <v>57.6</v>
      </c>
      <c r="M19" s="59" t="s">
        <v>60</v>
      </c>
      <c r="N19" s="68"/>
      <c r="O19" s="68">
        <f t="shared" si="2"/>
        <v>57.6</v>
      </c>
      <c r="P19" s="19"/>
      <c r="Q19" s="19"/>
      <c r="R19" s="19"/>
    </row>
    <row r="20" spans="1:18" ht="42.95" customHeight="1">
      <c r="A20" s="41">
        <v>19</v>
      </c>
      <c r="B20" s="56" t="s">
        <v>55</v>
      </c>
      <c r="C20" s="56" t="s">
        <v>56</v>
      </c>
      <c r="D20" s="57" t="s">
        <v>68</v>
      </c>
      <c r="E20" s="56" t="s">
        <v>39</v>
      </c>
      <c r="F20" s="58">
        <v>171</v>
      </c>
      <c r="G20" s="59">
        <v>4</v>
      </c>
      <c r="H20" s="59">
        <v>1.54</v>
      </c>
      <c r="I20" s="59">
        <v>2022</v>
      </c>
      <c r="J20" s="59" t="s">
        <v>26</v>
      </c>
      <c r="K20" s="57" t="s">
        <v>62</v>
      </c>
      <c r="L20" s="72">
        <f t="shared" si="1"/>
        <v>205.2</v>
      </c>
      <c r="M20" s="59" t="s">
        <v>60</v>
      </c>
      <c r="N20" s="68"/>
      <c r="O20" s="68">
        <f t="shared" si="2"/>
        <v>205.2</v>
      </c>
      <c r="P20" s="19"/>
      <c r="Q20" s="19"/>
      <c r="R20" s="19"/>
    </row>
    <row r="21" spans="1:18" ht="36" customHeight="1">
      <c r="A21" s="41">
        <v>20</v>
      </c>
      <c r="B21" s="56" t="s">
        <v>55</v>
      </c>
      <c r="C21" s="56" t="s">
        <v>56</v>
      </c>
      <c r="D21" s="57" t="s">
        <v>69</v>
      </c>
      <c r="E21" s="56" t="s">
        <v>39</v>
      </c>
      <c r="F21" s="58">
        <v>64</v>
      </c>
      <c r="G21" s="59">
        <v>2</v>
      </c>
      <c r="H21" s="59">
        <v>0.45</v>
      </c>
      <c r="I21" s="59">
        <v>2022</v>
      </c>
      <c r="J21" s="59" t="s">
        <v>26</v>
      </c>
      <c r="K21" s="57" t="s">
        <v>62</v>
      </c>
      <c r="L21" s="72">
        <f t="shared" si="1"/>
        <v>76.8</v>
      </c>
      <c r="M21" s="59" t="s">
        <v>60</v>
      </c>
      <c r="N21" s="68"/>
      <c r="O21" s="68">
        <f t="shared" si="2"/>
        <v>76.8</v>
      </c>
      <c r="P21" s="19"/>
      <c r="Q21" s="19"/>
      <c r="R21" s="19"/>
    </row>
    <row r="22" spans="1:18" ht="39" customHeight="1">
      <c r="A22" s="41">
        <v>21</v>
      </c>
      <c r="B22" s="56" t="s">
        <v>55</v>
      </c>
      <c r="C22" s="56" t="s">
        <v>56</v>
      </c>
      <c r="D22" s="57" t="s">
        <v>70</v>
      </c>
      <c r="E22" s="56" t="s">
        <v>39</v>
      </c>
      <c r="F22" s="58">
        <v>169</v>
      </c>
      <c r="G22" s="59">
        <v>4</v>
      </c>
      <c r="H22" s="59">
        <v>1.35</v>
      </c>
      <c r="I22" s="59">
        <v>2022</v>
      </c>
      <c r="J22" s="59" t="s">
        <v>26</v>
      </c>
      <c r="K22" s="57" t="s">
        <v>62</v>
      </c>
      <c r="L22" s="72">
        <f t="shared" si="1"/>
        <v>202.8</v>
      </c>
      <c r="M22" s="59" t="s">
        <v>60</v>
      </c>
      <c r="N22" s="68"/>
      <c r="O22" s="68">
        <f t="shared" si="2"/>
        <v>202.8</v>
      </c>
      <c r="P22" s="19"/>
      <c r="Q22" s="19"/>
      <c r="R22" s="19"/>
    </row>
    <row r="23" spans="1:18" ht="42.95" customHeight="1">
      <c r="A23" s="41">
        <v>22</v>
      </c>
      <c r="B23" s="56" t="s">
        <v>55</v>
      </c>
      <c r="C23" s="56" t="s">
        <v>56</v>
      </c>
      <c r="D23" s="57" t="s">
        <v>71</v>
      </c>
      <c r="E23" s="56" t="s">
        <v>39</v>
      </c>
      <c r="F23" s="58">
        <v>84</v>
      </c>
      <c r="G23" s="59">
        <v>2</v>
      </c>
      <c r="H23" s="59">
        <v>1.05</v>
      </c>
      <c r="I23" s="59">
        <v>2022</v>
      </c>
      <c r="J23" s="59" t="s">
        <v>26</v>
      </c>
      <c r="K23" s="57" t="s">
        <v>62</v>
      </c>
      <c r="L23" s="72">
        <f t="shared" si="1"/>
        <v>100.8</v>
      </c>
      <c r="M23" s="59" t="s">
        <v>60</v>
      </c>
      <c r="N23" s="68"/>
      <c r="O23" s="68">
        <f t="shared" si="2"/>
        <v>100.8</v>
      </c>
      <c r="P23" s="19"/>
      <c r="Q23" s="19"/>
      <c r="R23" s="19"/>
    </row>
    <row r="24" spans="1:18" ht="42.95" customHeight="1">
      <c r="A24" s="41">
        <v>23</v>
      </c>
      <c r="B24" s="56" t="s">
        <v>55</v>
      </c>
      <c r="C24" s="56" t="s">
        <v>56</v>
      </c>
      <c r="D24" s="57" t="s">
        <v>72</v>
      </c>
      <c r="E24" s="56" t="s">
        <v>39</v>
      </c>
      <c r="F24" s="58">
        <v>155</v>
      </c>
      <c r="G24" s="59">
        <v>4</v>
      </c>
      <c r="H24" s="59">
        <v>0.93</v>
      </c>
      <c r="I24" s="59">
        <v>2022</v>
      </c>
      <c r="J24" s="59" t="s">
        <v>26</v>
      </c>
      <c r="K24" s="57" t="s">
        <v>62</v>
      </c>
      <c r="L24" s="72">
        <f t="shared" si="1"/>
        <v>186</v>
      </c>
      <c r="M24" s="59" t="s">
        <v>60</v>
      </c>
      <c r="N24" s="68"/>
      <c r="O24" s="68">
        <f t="shared" si="2"/>
        <v>186</v>
      </c>
      <c r="P24" s="19"/>
      <c r="Q24" s="19"/>
      <c r="R24" s="19"/>
    </row>
    <row r="25" spans="1:18" ht="42.95" customHeight="1">
      <c r="A25" s="41">
        <v>24</v>
      </c>
      <c r="B25" s="56" t="s">
        <v>55</v>
      </c>
      <c r="C25" s="56" t="s">
        <v>56</v>
      </c>
      <c r="D25" s="57" t="s">
        <v>73</v>
      </c>
      <c r="E25" s="56" t="s">
        <v>39</v>
      </c>
      <c r="F25" s="58">
        <v>96</v>
      </c>
      <c r="G25" s="59">
        <v>3</v>
      </c>
      <c r="H25" s="59">
        <v>0.86</v>
      </c>
      <c r="I25" s="59">
        <v>2022</v>
      </c>
      <c r="J25" s="59" t="s">
        <v>26</v>
      </c>
      <c r="K25" s="57" t="s">
        <v>62</v>
      </c>
      <c r="L25" s="72">
        <f t="shared" si="1"/>
        <v>115.2</v>
      </c>
      <c r="M25" s="59" t="s">
        <v>60</v>
      </c>
      <c r="N25" s="68"/>
      <c r="O25" s="68">
        <f t="shared" si="2"/>
        <v>115.2</v>
      </c>
      <c r="P25" s="19"/>
      <c r="Q25" s="19"/>
      <c r="R25" s="19"/>
    </row>
    <row r="26" spans="1:18" ht="54" customHeight="1">
      <c r="A26" s="41">
        <v>25</v>
      </c>
      <c r="B26" s="56" t="s">
        <v>55</v>
      </c>
      <c r="C26" s="56" t="s">
        <v>74</v>
      </c>
      <c r="D26" s="57" t="s">
        <v>75</v>
      </c>
      <c r="E26" s="56" t="s">
        <v>25</v>
      </c>
      <c r="F26" s="58">
        <v>418</v>
      </c>
      <c r="G26" s="59">
        <v>10</v>
      </c>
      <c r="H26" s="59">
        <v>3.76</v>
      </c>
      <c r="I26" s="59">
        <v>2022</v>
      </c>
      <c r="J26" s="59" t="s">
        <v>26</v>
      </c>
      <c r="K26" s="57" t="s">
        <v>76</v>
      </c>
      <c r="L26" s="72" t="s">
        <v>77</v>
      </c>
      <c r="M26" s="59" t="s">
        <v>60</v>
      </c>
      <c r="N26" s="68"/>
      <c r="O26" s="68">
        <f t="shared" si="2"/>
        <v>501.6</v>
      </c>
      <c r="P26" s="19"/>
      <c r="Q26" s="19"/>
      <c r="R26" s="19"/>
    </row>
    <row r="27" spans="1:18" ht="42.95" customHeight="1">
      <c r="A27" s="41">
        <v>26</v>
      </c>
      <c r="B27" s="56" t="s">
        <v>55</v>
      </c>
      <c r="C27" s="56" t="s">
        <v>74</v>
      </c>
      <c r="D27" s="57" t="s">
        <v>78</v>
      </c>
      <c r="E27" s="56" t="s">
        <v>25</v>
      </c>
      <c r="F27" s="58">
        <v>413</v>
      </c>
      <c r="G27" s="59">
        <v>11</v>
      </c>
      <c r="H27" s="59">
        <v>3.65</v>
      </c>
      <c r="I27" s="59">
        <v>2022</v>
      </c>
      <c r="J27" s="59" t="s">
        <v>26</v>
      </c>
      <c r="K27" s="57" t="s">
        <v>76</v>
      </c>
      <c r="L27" s="72" t="s">
        <v>79</v>
      </c>
      <c r="M27" s="59" t="s">
        <v>60</v>
      </c>
      <c r="N27" s="68"/>
      <c r="O27" s="68">
        <f t="shared" si="2"/>
        <v>495.6</v>
      </c>
      <c r="P27" s="19"/>
      <c r="Q27" s="19"/>
      <c r="R27" s="19"/>
    </row>
    <row r="28" spans="1:18" ht="42.95" customHeight="1">
      <c r="A28" s="41">
        <v>27</v>
      </c>
      <c r="B28" s="56" t="s">
        <v>55</v>
      </c>
      <c r="C28" s="56" t="s">
        <v>74</v>
      </c>
      <c r="D28" s="57" t="s">
        <v>80</v>
      </c>
      <c r="E28" s="56" t="s">
        <v>81</v>
      </c>
      <c r="F28" s="58">
        <v>167</v>
      </c>
      <c r="G28" s="59">
        <v>5</v>
      </c>
      <c r="H28" s="59">
        <v>1.1599999999999999</v>
      </c>
      <c r="I28" s="59">
        <v>2022</v>
      </c>
      <c r="J28" s="59" t="s">
        <v>26</v>
      </c>
      <c r="K28" s="57" t="s">
        <v>76</v>
      </c>
      <c r="L28" s="72" t="s">
        <v>82</v>
      </c>
      <c r="M28" s="59" t="s">
        <v>60</v>
      </c>
      <c r="N28" s="68"/>
      <c r="O28" s="68">
        <f t="shared" si="2"/>
        <v>200.4</v>
      </c>
      <c r="P28" s="19"/>
      <c r="Q28" s="19"/>
      <c r="R28" s="19"/>
    </row>
    <row r="29" spans="1:18" ht="50.1" customHeight="1">
      <c r="A29" s="41">
        <v>28</v>
      </c>
      <c r="B29" s="56" t="s">
        <v>55</v>
      </c>
      <c r="C29" s="56" t="s">
        <v>74</v>
      </c>
      <c r="D29" s="57" t="s">
        <v>83</v>
      </c>
      <c r="E29" s="56" t="s">
        <v>25</v>
      </c>
      <c r="F29" s="58">
        <v>314</v>
      </c>
      <c r="G29" s="59">
        <v>7</v>
      </c>
      <c r="H29" s="59">
        <v>2.98</v>
      </c>
      <c r="I29" s="59">
        <v>2022</v>
      </c>
      <c r="J29" s="59" t="s">
        <v>26</v>
      </c>
      <c r="K29" s="57" t="s">
        <v>84</v>
      </c>
      <c r="L29" s="72" t="s">
        <v>85</v>
      </c>
      <c r="M29" s="59" t="s">
        <v>60</v>
      </c>
      <c r="N29" s="68"/>
      <c r="O29" s="68">
        <f t="shared" si="2"/>
        <v>376.8</v>
      </c>
      <c r="P29" s="19"/>
      <c r="Q29" s="19"/>
      <c r="R29" s="19"/>
    </row>
    <row r="30" spans="1:18" ht="39" customHeight="1">
      <c r="A30" s="41">
        <v>29</v>
      </c>
      <c r="B30" s="56" t="s">
        <v>55</v>
      </c>
      <c r="C30" s="56" t="s">
        <v>74</v>
      </c>
      <c r="D30" s="57" t="s">
        <v>86</v>
      </c>
      <c r="E30" s="56" t="s">
        <v>81</v>
      </c>
      <c r="F30" s="58">
        <v>201</v>
      </c>
      <c r="G30" s="59">
        <v>5</v>
      </c>
      <c r="H30" s="59">
        <v>1.41</v>
      </c>
      <c r="I30" s="59">
        <v>2022</v>
      </c>
      <c r="J30" s="59" t="s">
        <v>26</v>
      </c>
      <c r="K30" s="57" t="s">
        <v>84</v>
      </c>
      <c r="L30" s="72" t="s">
        <v>87</v>
      </c>
      <c r="M30" s="59" t="s">
        <v>60</v>
      </c>
      <c r="N30" s="68"/>
      <c r="O30" s="68">
        <f t="shared" si="2"/>
        <v>241.2</v>
      </c>
      <c r="P30" s="19"/>
      <c r="Q30" s="19"/>
      <c r="R30" s="19"/>
    </row>
    <row r="31" spans="1:18" ht="47.1" customHeight="1">
      <c r="A31" s="41">
        <v>30</v>
      </c>
      <c r="B31" s="56" t="s">
        <v>55</v>
      </c>
      <c r="C31" s="56" t="s">
        <v>74</v>
      </c>
      <c r="D31" s="57" t="s">
        <v>88</v>
      </c>
      <c r="E31" s="56" t="s">
        <v>81</v>
      </c>
      <c r="F31" s="58">
        <v>299</v>
      </c>
      <c r="G31" s="59">
        <v>12</v>
      </c>
      <c r="H31" s="59">
        <v>2.54</v>
      </c>
      <c r="I31" s="59">
        <v>2022</v>
      </c>
      <c r="J31" s="59" t="s">
        <v>26</v>
      </c>
      <c r="K31" s="57" t="s">
        <v>84</v>
      </c>
      <c r="L31" s="72" t="s">
        <v>89</v>
      </c>
      <c r="M31" s="59" t="s">
        <v>60</v>
      </c>
      <c r="N31" s="68"/>
      <c r="O31" s="68">
        <f t="shared" si="2"/>
        <v>358.8</v>
      </c>
      <c r="P31" s="19"/>
      <c r="Q31" s="19"/>
      <c r="R31" s="19"/>
    </row>
    <row r="32" spans="1:18" ht="39.950000000000003" customHeight="1">
      <c r="A32" s="41">
        <v>31</v>
      </c>
      <c r="B32" s="56" t="s">
        <v>55</v>
      </c>
      <c r="C32" s="56" t="s">
        <v>74</v>
      </c>
      <c r="D32" s="57" t="s">
        <v>90</v>
      </c>
      <c r="E32" s="56" t="s">
        <v>25</v>
      </c>
      <c r="F32" s="58">
        <v>514</v>
      </c>
      <c r="G32" s="59">
        <v>12</v>
      </c>
      <c r="H32" s="59">
        <v>4.75</v>
      </c>
      <c r="I32" s="59">
        <v>2022</v>
      </c>
      <c r="J32" s="59" t="s">
        <v>26</v>
      </c>
      <c r="K32" s="57" t="s">
        <v>84</v>
      </c>
      <c r="L32" s="72" t="s">
        <v>91</v>
      </c>
      <c r="M32" s="59" t="s">
        <v>60</v>
      </c>
      <c r="N32" s="68"/>
      <c r="O32" s="68">
        <f t="shared" si="2"/>
        <v>616.79999999999995</v>
      </c>
      <c r="P32" s="19"/>
      <c r="Q32" s="19"/>
      <c r="R32" s="19"/>
    </row>
    <row r="33" spans="1:18" ht="29.1" customHeight="1">
      <c r="A33" s="41">
        <v>32</v>
      </c>
      <c r="B33" s="56" t="s">
        <v>55</v>
      </c>
      <c r="C33" s="56" t="s">
        <v>92</v>
      </c>
      <c r="D33" s="57" t="s">
        <v>93</v>
      </c>
      <c r="E33" s="56" t="s">
        <v>39</v>
      </c>
      <c r="F33" s="58">
        <v>36</v>
      </c>
      <c r="G33" s="59">
        <v>1</v>
      </c>
      <c r="H33" s="59">
        <v>0.13</v>
      </c>
      <c r="I33" s="59">
        <v>2021</v>
      </c>
      <c r="J33" s="59" t="s">
        <v>26</v>
      </c>
      <c r="K33" s="57" t="s">
        <v>94</v>
      </c>
      <c r="L33" s="72">
        <f t="shared" ref="L33:L41" si="3">O33</f>
        <v>43.2</v>
      </c>
      <c r="M33" s="59" t="s">
        <v>60</v>
      </c>
      <c r="N33" s="73"/>
      <c r="O33" s="68">
        <f t="shared" si="2"/>
        <v>43.2</v>
      </c>
      <c r="P33" s="19"/>
      <c r="Q33" s="19"/>
      <c r="R33" s="19"/>
    </row>
    <row r="34" spans="1:18" ht="42.95" customHeight="1">
      <c r="A34" s="41">
        <v>33</v>
      </c>
      <c r="B34" s="56" t="s">
        <v>55</v>
      </c>
      <c r="C34" s="56" t="s">
        <v>92</v>
      </c>
      <c r="D34" s="57" t="s">
        <v>95</v>
      </c>
      <c r="E34" s="56" t="s">
        <v>96</v>
      </c>
      <c r="F34" s="58">
        <v>370</v>
      </c>
      <c r="G34" s="59">
        <v>13</v>
      </c>
      <c r="H34" s="59">
        <v>7.6</v>
      </c>
      <c r="I34" s="59">
        <v>2021</v>
      </c>
      <c r="J34" s="59" t="s">
        <v>26</v>
      </c>
      <c r="K34" s="57" t="s">
        <v>97</v>
      </c>
      <c r="L34" s="72">
        <f t="shared" si="3"/>
        <v>444</v>
      </c>
      <c r="M34" s="59" t="s">
        <v>60</v>
      </c>
      <c r="N34" s="73"/>
      <c r="O34" s="68">
        <f t="shared" si="2"/>
        <v>444</v>
      </c>
      <c r="P34" s="19"/>
      <c r="Q34" s="19"/>
      <c r="R34" s="19"/>
    </row>
    <row r="35" spans="1:18" ht="42.95" customHeight="1">
      <c r="A35" s="41">
        <v>34</v>
      </c>
      <c r="B35" s="56" t="s">
        <v>55</v>
      </c>
      <c r="C35" s="56" t="s">
        <v>92</v>
      </c>
      <c r="D35" s="57" t="s">
        <v>98</v>
      </c>
      <c r="E35" s="56" t="s">
        <v>96</v>
      </c>
      <c r="F35" s="58">
        <v>326</v>
      </c>
      <c r="G35" s="59">
        <v>11</v>
      </c>
      <c r="H35" s="59">
        <v>9.6999999999999993</v>
      </c>
      <c r="I35" s="59">
        <v>2021</v>
      </c>
      <c r="J35" s="59" t="s">
        <v>26</v>
      </c>
      <c r="K35" s="57" t="s">
        <v>99</v>
      </c>
      <c r="L35" s="72">
        <f t="shared" si="3"/>
        <v>391.2</v>
      </c>
      <c r="M35" s="59" t="s">
        <v>60</v>
      </c>
      <c r="N35" s="73"/>
      <c r="O35" s="68">
        <f t="shared" si="2"/>
        <v>391.2</v>
      </c>
      <c r="P35" s="19"/>
      <c r="Q35" s="19"/>
      <c r="R35" s="19"/>
    </row>
    <row r="36" spans="1:18" ht="39.950000000000003" customHeight="1">
      <c r="A36" s="41">
        <v>35</v>
      </c>
      <c r="B36" s="56" t="s">
        <v>55</v>
      </c>
      <c r="C36" s="56" t="s">
        <v>92</v>
      </c>
      <c r="D36" s="57" t="s">
        <v>100</v>
      </c>
      <c r="E36" s="56" t="s">
        <v>96</v>
      </c>
      <c r="F36" s="58">
        <v>247</v>
      </c>
      <c r="G36" s="59">
        <v>9</v>
      </c>
      <c r="H36" s="59">
        <v>7.9</v>
      </c>
      <c r="I36" s="59">
        <v>2021</v>
      </c>
      <c r="J36" s="59" t="s">
        <v>26</v>
      </c>
      <c r="K36" s="57" t="s">
        <v>99</v>
      </c>
      <c r="L36" s="72">
        <f t="shared" si="3"/>
        <v>296.39999999999998</v>
      </c>
      <c r="M36" s="59" t="s">
        <v>60</v>
      </c>
      <c r="N36" s="73"/>
      <c r="O36" s="68">
        <f t="shared" si="2"/>
        <v>296.39999999999998</v>
      </c>
      <c r="P36" s="19"/>
      <c r="Q36" s="19"/>
      <c r="R36" s="19"/>
    </row>
    <row r="37" spans="1:18" ht="36.950000000000003" customHeight="1">
      <c r="A37" s="41">
        <v>36</v>
      </c>
      <c r="B37" s="56" t="s">
        <v>55</v>
      </c>
      <c r="C37" s="56" t="s">
        <v>92</v>
      </c>
      <c r="D37" s="57" t="s">
        <v>101</v>
      </c>
      <c r="E37" s="56" t="s">
        <v>96</v>
      </c>
      <c r="F37" s="58">
        <v>395</v>
      </c>
      <c r="G37" s="59">
        <v>12</v>
      </c>
      <c r="H37" s="60">
        <v>11.5</v>
      </c>
      <c r="I37" s="59">
        <v>2021</v>
      </c>
      <c r="J37" s="59" t="s">
        <v>26</v>
      </c>
      <c r="K37" s="57" t="s">
        <v>99</v>
      </c>
      <c r="L37" s="72">
        <f t="shared" si="3"/>
        <v>474</v>
      </c>
      <c r="M37" s="59" t="s">
        <v>60</v>
      </c>
      <c r="N37" s="73"/>
      <c r="O37" s="68">
        <f t="shared" si="2"/>
        <v>474</v>
      </c>
      <c r="P37" s="19"/>
      <c r="Q37" s="19"/>
      <c r="R37" s="19"/>
    </row>
    <row r="38" spans="1:18" ht="42.95" customHeight="1">
      <c r="A38" s="41">
        <v>37</v>
      </c>
      <c r="B38" s="56" t="s">
        <v>55</v>
      </c>
      <c r="C38" s="56" t="s">
        <v>92</v>
      </c>
      <c r="D38" s="57" t="s">
        <v>102</v>
      </c>
      <c r="E38" s="56" t="s">
        <v>96</v>
      </c>
      <c r="F38" s="58">
        <v>465</v>
      </c>
      <c r="G38" s="59">
        <v>16</v>
      </c>
      <c r="H38" s="60">
        <v>12.2</v>
      </c>
      <c r="I38" s="59">
        <v>2021</v>
      </c>
      <c r="J38" s="59" t="s">
        <v>26</v>
      </c>
      <c r="K38" s="57" t="s">
        <v>99</v>
      </c>
      <c r="L38" s="72">
        <f t="shared" si="3"/>
        <v>558</v>
      </c>
      <c r="M38" s="59" t="s">
        <v>60</v>
      </c>
      <c r="N38" s="73"/>
      <c r="O38" s="68">
        <f t="shared" si="2"/>
        <v>558</v>
      </c>
      <c r="P38" s="19"/>
      <c r="Q38" s="19"/>
      <c r="R38" s="19"/>
    </row>
    <row r="39" spans="1:18" ht="36.950000000000003" customHeight="1">
      <c r="A39" s="41">
        <v>38</v>
      </c>
      <c r="B39" s="56" t="s">
        <v>55</v>
      </c>
      <c r="C39" s="56" t="s">
        <v>103</v>
      </c>
      <c r="D39" s="57" t="s">
        <v>104</v>
      </c>
      <c r="E39" s="56" t="s">
        <v>39</v>
      </c>
      <c r="F39" s="58">
        <f>614-42</f>
        <v>572</v>
      </c>
      <c r="G39" s="59">
        <f>12-1</f>
        <v>11</v>
      </c>
      <c r="H39" s="60">
        <f>8.4158/12*11</f>
        <v>7.7144833333333303</v>
      </c>
      <c r="I39" s="59">
        <v>2022</v>
      </c>
      <c r="J39" s="59" t="s">
        <v>26</v>
      </c>
      <c r="K39" s="57" t="s">
        <v>62</v>
      </c>
      <c r="L39" s="72">
        <f t="shared" si="3"/>
        <v>686.4</v>
      </c>
      <c r="M39" s="59" t="s">
        <v>60</v>
      </c>
      <c r="N39" s="73"/>
      <c r="O39" s="68">
        <f t="shared" si="2"/>
        <v>686.4</v>
      </c>
      <c r="P39" s="19"/>
      <c r="Q39" s="19"/>
      <c r="R39" s="19"/>
    </row>
    <row r="40" spans="1:18" ht="42.95" customHeight="1">
      <c r="A40" s="41">
        <v>39</v>
      </c>
      <c r="B40" s="56" t="s">
        <v>55</v>
      </c>
      <c r="C40" s="56" t="s">
        <v>103</v>
      </c>
      <c r="D40" s="57" t="s">
        <v>105</v>
      </c>
      <c r="E40" s="56" t="s">
        <v>39</v>
      </c>
      <c r="F40" s="58">
        <v>178</v>
      </c>
      <c r="G40" s="59">
        <v>4</v>
      </c>
      <c r="H40" s="60">
        <v>2.4232999999999998</v>
      </c>
      <c r="I40" s="59">
        <v>2022</v>
      </c>
      <c r="J40" s="59" t="s">
        <v>26</v>
      </c>
      <c r="K40" s="57" t="s">
        <v>59</v>
      </c>
      <c r="L40" s="72">
        <f t="shared" si="3"/>
        <v>213.6</v>
      </c>
      <c r="M40" s="59" t="s">
        <v>60</v>
      </c>
      <c r="N40" s="73"/>
      <c r="O40" s="68">
        <f t="shared" si="2"/>
        <v>213.6</v>
      </c>
      <c r="P40" s="19"/>
      <c r="Q40" s="19"/>
      <c r="R40" s="19"/>
    </row>
    <row r="41" spans="1:18" ht="39" customHeight="1">
      <c r="A41" s="41">
        <v>40</v>
      </c>
      <c r="B41" s="56" t="s">
        <v>55</v>
      </c>
      <c r="C41" s="56" t="s">
        <v>103</v>
      </c>
      <c r="D41" s="57" t="s">
        <v>106</v>
      </c>
      <c r="E41" s="56" t="s">
        <v>39</v>
      </c>
      <c r="F41" s="58">
        <f>222-42</f>
        <v>180</v>
      </c>
      <c r="G41" s="59">
        <v>4</v>
      </c>
      <c r="H41" s="60">
        <v>1.7373333333333301</v>
      </c>
      <c r="I41" s="59">
        <v>2022</v>
      </c>
      <c r="J41" s="59" t="s">
        <v>26</v>
      </c>
      <c r="K41" s="57" t="s">
        <v>62</v>
      </c>
      <c r="L41" s="72">
        <f t="shared" si="3"/>
        <v>216</v>
      </c>
      <c r="M41" s="59" t="s">
        <v>60</v>
      </c>
      <c r="N41" s="73"/>
      <c r="O41" s="68">
        <f t="shared" si="2"/>
        <v>216</v>
      </c>
      <c r="P41" s="19"/>
      <c r="Q41" s="19"/>
      <c r="R41" s="19"/>
    </row>
    <row r="42" spans="1:18" ht="42.95" customHeight="1">
      <c r="A42" s="41">
        <v>41</v>
      </c>
      <c r="B42" s="56" t="s">
        <v>55</v>
      </c>
      <c r="C42" s="56" t="s">
        <v>107</v>
      </c>
      <c r="D42" s="57" t="s">
        <v>108</v>
      </c>
      <c r="E42" s="56" t="s">
        <v>109</v>
      </c>
      <c r="F42" s="58">
        <v>1555</v>
      </c>
      <c r="G42" s="59">
        <v>56</v>
      </c>
      <c r="H42" s="60">
        <v>15.8</v>
      </c>
      <c r="I42" s="59">
        <v>2021</v>
      </c>
      <c r="J42" s="59" t="s">
        <v>110</v>
      </c>
      <c r="K42" s="57" t="s">
        <v>111</v>
      </c>
      <c r="L42" s="72">
        <v>3486.72</v>
      </c>
      <c r="M42" s="59" t="s">
        <v>60</v>
      </c>
      <c r="N42" s="19"/>
      <c r="O42" s="68">
        <f t="shared" si="2"/>
        <v>1866</v>
      </c>
      <c r="P42" s="19"/>
      <c r="Q42" s="19"/>
      <c r="R42" s="19"/>
    </row>
    <row r="43" spans="1:18" ht="111" customHeight="1">
      <c r="A43" s="41">
        <v>42</v>
      </c>
      <c r="B43" s="56" t="s">
        <v>55</v>
      </c>
      <c r="C43" s="56" t="s">
        <v>107</v>
      </c>
      <c r="D43" s="57" t="s">
        <v>112</v>
      </c>
      <c r="E43" s="56" t="s">
        <v>109</v>
      </c>
      <c r="F43" s="58">
        <v>815</v>
      </c>
      <c r="G43" s="59">
        <v>31</v>
      </c>
      <c r="H43" s="60">
        <v>11.8</v>
      </c>
      <c r="I43" s="59">
        <v>2021</v>
      </c>
      <c r="J43" s="59" t="s">
        <v>110</v>
      </c>
      <c r="K43" s="57" t="s">
        <v>113</v>
      </c>
      <c r="L43" s="72">
        <v>2890</v>
      </c>
      <c r="M43" s="59" t="s">
        <v>60</v>
      </c>
      <c r="N43" s="19"/>
      <c r="O43" s="68">
        <f t="shared" si="2"/>
        <v>978</v>
      </c>
      <c r="P43" s="19"/>
      <c r="Q43" s="19"/>
      <c r="R43" s="19"/>
    </row>
    <row r="44" spans="1:18" ht="39" customHeight="1">
      <c r="A44" s="41">
        <v>43</v>
      </c>
      <c r="B44" s="56" t="s">
        <v>55</v>
      </c>
      <c r="C44" s="56" t="s">
        <v>114</v>
      </c>
      <c r="D44" s="57" t="s">
        <v>115</v>
      </c>
      <c r="E44" s="56" t="s">
        <v>39</v>
      </c>
      <c r="F44" s="58">
        <v>36</v>
      </c>
      <c r="G44" s="59">
        <v>1</v>
      </c>
      <c r="H44" s="60">
        <v>0.71</v>
      </c>
      <c r="I44" s="59">
        <v>2022</v>
      </c>
      <c r="J44" s="59" t="s">
        <v>26</v>
      </c>
      <c r="K44" s="57" t="s">
        <v>62</v>
      </c>
      <c r="L44" s="72">
        <f t="shared" ref="L44:L70" si="4">O44</f>
        <v>43.2</v>
      </c>
      <c r="M44" s="59" t="s">
        <v>60</v>
      </c>
      <c r="N44" s="19"/>
      <c r="O44" s="68">
        <f t="shared" si="2"/>
        <v>43.2</v>
      </c>
      <c r="P44" s="19"/>
      <c r="Q44" s="19"/>
      <c r="R44" s="19"/>
    </row>
    <row r="45" spans="1:18" ht="42.95" customHeight="1">
      <c r="A45" s="41">
        <v>44</v>
      </c>
      <c r="B45" s="56" t="s">
        <v>55</v>
      </c>
      <c r="C45" s="56" t="s">
        <v>114</v>
      </c>
      <c r="D45" s="57" t="s">
        <v>116</v>
      </c>
      <c r="E45" s="56" t="s">
        <v>39</v>
      </c>
      <c r="F45" s="58">
        <v>72</v>
      </c>
      <c r="G45" s="59">
        <v>1</v>
      </c>
      <c r="H45" s="60">
        <v>1.18</v>
      </c>
      <c r="I45" s="59">
        <v>2022</v>
      </c>
      <c r="J45" s="59" t="s">
        <v>26</v>
      </c>
      <c r="K45" s="57" t="s">
        <v>62</v>
      </c>
      <c r="L45" s="72">
        <f t="shared" si="4"/>
        <v>86.4</v>
      </c>
      <c r="M45" s="59" t="s">
        <v>60</v>
      </c>
      <c r="N45" s="19"/>
      <c r="O45" s="68">
        <f t="shared" si="2"/>
        <v>86.4</v>
      </c>
      <c r="P45" s="19"/>
      <c r="Q45" s="19"/>
      <c r="R45" s="19"/>
    </row>
    <row r="46" spans="1:18" ht="42.95" customHeight="1">
      <c r="A46" s="41">
        <v>45</v>
      </c>
      <c r="B46" s="56" t="s">
        <v>55</v>
      </c>
      <c r="C46" s="56" t="s">
        <v>114</v>
      </c>
      <c r="D46" s="57" t="s">
        <v>117</v>
      </c>
      <c r="E46" s="56" t="s">
        <v>39</v>
      </c>
      <c r="F46" s="58">
        <v>160</v>
      </c>
      <c r="G46" s="59">
        <v>5</v>
      </c>
      <c r="H46" s="60">
        <v>1.27</v>
      </c>
      <c r="I46" s="59">
        <v>2022</v>
      </c>
      <c r="J46" s="59" t="s">
        <v>26</v>
      </c>
      <c r="K46" s="57" t="s">
        <v>62</v>
      </c>
      <c r="L46" s="72">
        <f t="shared" si="4"/>
        <v>192</v>
      </c>
      <c r="M46" s="59" t="s">
        <v>60</v>
      </c>
      <c r="N46" s="19"/>
      <c r="O46" s="68">
        <f t="shared" si="2"/>
        <v>192</v>
      </c>
      <c r="P46" s="19"/>
      <c r="Q46" s="19"/>
      <c r="R46" s="19"/>
    </row>
    <row r="47" spans="1:18" ht="38.1" customHeight="1">
      <c r="A47" s="41">
        <v>46</v>
      </c>
      <c r="B47" s="56" t="s">
        <v>55</v>
      </c>
      <c r="C47" s="56" t="s">
        <v>114</v>
      </c>
      <c r="D47" s="57" t="s">
        <v>118</v>
      </c>
      <c r="E47" s="56" t="s">
        <v>39</v>
      </c>
      <c r="F47" s="58">
        <v>171</v>
      </c>
      <c r="G47" s="59">
        <v>5</v>
      </c>
      <c r="H47" s="60">
        <v>1.54</v>
      </c>
      <c r="I47" s="59">
        <v>2022</v>
      </c>
      <c r="J47" s="59" t="s">
        <v>26</v>
      </c>
      <c r="K47" s="57" t="s">
        <v>62</v>
      </c>
      <c r="L47" s="72">
        <f t="shared" si="4"/>
        <v>205.2</v>
      </c>
      <c r="M47" s="59" t="s">
        <v>60</v>
      </c>
      <c r="N47" s="19"/>
      <c r="O47" s="68">
        <f t="shared" si="2"/>
        <v>205.2</v>
      </c>
      <c r="P47" s="19"/>
      <c r="Q47" s="19"/>
      <c r="R47" s="19"/>
    </row>
    <row r="48" spans="1:18" ht="42" customHeight="1">
      <c r="A48" s="41">
        <v>47</v>
      </c>
      <c r="B48" s="56" t="s">
        <v>55</v>
      </c>
      <c r="C48" s="56" t="s">
        <v>114</v>
      </c>
      <c r="D48" s="57" t="s">
        <v>119</v>
      </c>
      <c r="E48" s="56" t="s">
        <v>39</v>
      </c>
      <c r="F48" s="58">
        <v>205</v>
      </c>
      <c r="G48" s="59">
        <v>8</v>
      </c>
      <c r="H48" s="60">
        <v>10</v>
      </c>
      <c r="I48" s="59">
        <v>2022</v>
      </c>
      <c r="J48" s="59" t="s">
        <v>26</v>
      </c>
      <c r="K48" s="57" t="s">
        <v>62</v>
      </c>
      <c r="L48" s="72">
        <f t="shared" si="4"/>
        <v>246</v>
      </c>
      <c r="M48" s="59" t="s">
        <v>60</v>
      </c>
      <c r="N48" s="19"/>
      <c r="O48" s="68">
        <f t="shared" si="2"/>
        <v>246</v>
      </c>
      <c r="P48" s="19"/>
      <c r="Q48" s="19"/>
      <c r="R48" s="19"/>
    </row>
    <row r="49" spans="1:18" ht="77.099999999999994" customHeight="1">
      <c r="A49" s="41">
        <v>48</v>
      </c>
      <c r="B49" s="35" t="s">
        <v>120</v>
      </c>
      <c r="C49" s="35" t="s">
        <v>121</v>
      </c>
      <c r="D49" s="61" t="s">
        <v>122</v>
      </c>
      <c r="E49" s="35" t="s">
        <v>123</v>
      </c>
      <c r="F49" s="62">
        <v>149</v>
      </c>
      <c r="G49" s="63">
        <v>6</v>
      </c>
      <c r="H49" s="64">
        <v>1.79</v>
      </c>
      <c r="I49" s="65">
        <v>2021</v>
      </c>
      <c r="J49" s="65" t="s">
        <v>26</v>
      </c>
      <c r="K49" s="87" t="s">
        <v>193</v>
      </c>
      <c r="L49" s="74">
        <f t="shared" si="4"/>
        <v>178.8</v>
      </c>
      <c r="M49" s="65" t="s">
        <v>125</v>
      </c>
      <c r="N49" s="19"/>
      <c r="O49" s="68">
        <f t="shared" si="2"/>
        <v>178.8</v>
      </c>
      <c r="P49" s="19"/>
      <c r="Q49" s="19"/>
      <c r="R49" s="19"/>
    </row>
    <row r="50" spans="1:18" ht="51" customHeight="1">
      <c r="A50" s="41">
        <v>49</v>
      </c>
      <c r="B50" s="35" t="s">
        <v>120</v>
      </c>
      <c r="C50" s="35" t="s">
        <v>121</v>
      </c>
      <c r="D50" s="61" t="s">
        <v>126</v>
      </c>
      <c r="E50" s="35" t="s">
        <v>127</v>
      </c>
      <c r="F50" s="62">
        <v>338</v>
      </c>
      <c r="G50" s="65">
        <v>9</v>
      </c>
      <c r="H50" s="64">
        <v>4.9800000000000004</v>
      </c>
      <c r="I50" s="65">
        <v>2021</v>
      </c>
      <c r="J50" s="65" t="s">
        <v>26</v>
      </c>
      <c r="K50" s="61" t="s">
        <v>128</v>
      </c>
      <c r="L50" s="74">
        <f t="shared" si="4"/>
        <v>405.6</v>
      </c>
      <c r="M50" s="65" t="s">
        <v>129</v>
      </c>
      <c r="O50" s="68">
        <f t="shared" si="2"/>
        <v>405.6</v>
      </c>
    </row>
    <row r="51" spans="1:18" ht="42.95" customHeight="1">
      <c r="A51" s="41">
        <v>50</v>
      </c>
      <c r="B51" s="35" t="s">
        <v>120</v>
      </c>
      <c r="C51" s="35" t="s">
        <v>121</v>
      </c>
      <c r="D51" s="61" t="s">
        <v>130</v>
      </c>
      <c r="E51" s="35" t="s">
        <v>127</v>
      </c>
      <c r="F51" s="62">
        <v>599</v>
      </c>
      <c r="G51" s="65">
        <v>18</v>
      </c>
      <c r="H51" s="64">
        <v>5.32</v>
      </c>
      <c r="I51" s="65">
        <v>2021</v>
      </c>
      <c r="J51" s="65" t="s">
        <v>26</v>
      </c>
      <c r="K51" s="61" t="s">
        <v>131</v>
      </c>
      <c r="L51" s="74">
        <f t="shared" si="4"/>
        <v>718.8</v>
      </c>
      <c r="M51" s="65" t="s">
        <v>132</v>
      </c>
      <c r="O51" s="68">
        <f t="shared" si="2"/>
        <v>718.8</v>
      </c>
    </row>
    <row r="52" spans="1:18" ht="44.1" customHeight="1">
      <c r="A52" s="41">
        <v>51</v>
      </c>
      <c r="B52" s="35" t="s">
        <v>120</v>
      </c>
      <c r="C52" s="35" t="s">
        <v>121</v>
      </c>
      <c r="D52" s="61" t="s">
        <v>133</v>
      </c>
      <c r="E52" s="35" t="s">
        <v>134</v>
      </c>
      <c r="F52" s="62">
        <v>409</v>
      </c>
      <c r="G52" s="65">
        <v>10</v>
      </c>
      <c r="H52" s="64">
        <v>3.73</v>
      </c>
      <c r="I52" s="65">
        <v>2021</v>
      </c>
      <c r="J52" s="65" t="s">
        <v>26</v>
      </c>
      <c r="K52" s="61" t="s">
        <v>135</v>
      </c>
      <c r="L52" s="74">
        <f t="shared" si="4"/>
        <v>490.8</v>
      </c>
      <c r="M52" s="65" t="s">
        <v>136</v>
      </c>
      <c r="O52" s="68">
        <f t="shared" si="2"/>
        <v>490.8</v>
      </c>
    </row>
    <row r="53" spans="1:18" ht="54" customHeight="1">
      <c r="A53" s="41">
        <v>52</v>
      </c>
      <c r="B53" s="35" t="s">
        <v>120</v>
      </c>
      <c r="C53" s="35" t="s">
        <v>121</v>
      </c>
      <c r="D53" s="61" t="s">
        <v>137</v>
      </c>
      <c r="E53" s="35" t="s">
        <v>138</v>
      </c>
      <c r="F53" s="62">
        <v>224</v>
      </c>
      <c r="G53" s="65">
        <v>10</v>
      </c>
      <c r="H53" s="64">
        <v>2.57</v>
      </c>
      <c r="I53" s="65">
        <v>2021</v>
      </c>
      <c r="J53" s="65" t="s">
        <v>26</v>
      </c>
      <c r="K53" s="61" t="s">
        <v>139</v>
      </c>
      <c r="L53" s="74">
        <f t="shared" si="4"/>
        <v>268.8</v>
      </c>
      <c r="M53" s="65" t="s">
        <v>140</v>
      </c>
      <c r="O53" s="68">
        <f t="shared" si="2"/>
        <v>268.8</v>
      </c>
    </row>
    <row r="54" spans="1:18" ht="69" customHeight="1">
      <c r="A54" s="41">
        <v>53</v>
      </c>
      <c r="B54" s="35" t="s">
        <v>120</v>
      </c>
      <c r="C54" s="35" t="s">
        <v>121</v>
      </c>
      <c r="D54" s="61" t="s">
        <v>141</v>
      </c>
      <c r="E54" s="35" t="s">
        <v>138</v>
      </c>
      <c r="F54" s="62">
        <v>360</v>
      </c>
      <c r="G54" s="65">
        <v>10</v>
      </c>
      <c r="H54" s="64">
        <v>3.69</v>
      </c>
      <c r="I54" s="65">
        <v>2021</v>
      </c>
      <c r="J54" s="65" t="s">
        <v>110</v>
      </c>
      <c r="K54" s="61" t="s">
        <v>142</v>
      </c>
      <c r="L54" s="74">
        <f t="shared" si="4"/>
        <v>432</v>
      </c>
      <c r="M54" s="65" t="s">
        <v>143</v>
      </c>
      <c r="O54" s="68">
        <f t="shared" si="2"/>
        <v>432</v>
      </c>
    </row>
    <row r="55" spans="1:18" ht="86.1" customHeight="1">
      <c r="A55" s="41">
        <v>54</v>
      </c>
      <c r="B55" s="35" t="s">
        <v>120</v>
      </c>
      <c r="C55" s="35" t="s">
        <v>121</v>
      </c>
      <c r="D55" s="61" t="s">
        <v>144</v>
      </c>
      <c r="E55" s="35" t="s">
        <v>138</v>
      </c>
      <c r="F55" s="62">
        <v>412</v>
      </c>
      <c r="G55" s="65">
        <v>13</v>
      </c>
      <c r="H55" s="64">
        <v>4.7699999999999996</v>
      </c>
      <c r="I55" s="65">
        <v>2021</v>
      </c>
      <c r="J55" s="65" t="s">
        <v>110</v>
      </c>
      <c r="K55" s="61" t="s">
        <v>142</v>
      </c>
      <c r="L55" s="74">
        <f t="shared" si="4"/>
        <v>494.4</v>
      </c>
      <c r="M55" s="65" t="s">
        <v>145</v>
      </c>
      <c r="O55" s="68">
        <f t="shared" si="2"/>
        <v>494.4</v>
      </c>
    </row>
    <row r="56" spans="1:18" ht="69" customHeight="1">
      <c r="A56" s="41">
        <v>55</v>
      </c>
      <c r="B56" s="35" t="s">
        <v>120</v>
      </c>
      <c r="C56" s="35" t="s">
        <v>146</v>
      </c>
      <c r="D56" s="61" t="s">
        <v>147</v>
      </c>
      <c r="E56" s="35" t="s">
        <v>148</v>
      </c>
      <c r="F56" s="62">
        <v>718</v>
      </c>
      <c r="G56" s="65">
        <v>16</v>
      </c>
      <c r="H56" s="64">
        <v>6.5960000000000001</v>
      </c>
      <c r="I56" s="65">
        <v>2022</v>
      </c>
      <c r="J56" s="65" t="s">
        <v>26</v>
      </c>
      <c r="K56" s="61" t="s">
        <v>149</v>
      </c>
      <c r="L56" s="74">
        <f t="shared" si="4"/>
        <v>861.6</v>
      </c>
      <c r="M56" s="65" t="s">
        <v>150</v>
      </c>
      <c r="O56" s="68">
        <f t="shared" ref="O56:O70" si="5">F56*1.2</f>
        <v>861.6</v>
      </c>
    </row>
    <row r="57" spans="1:18" ht="45" customHeight="1">
      <c r="A57" s="41">
        <v>56</v>
      </c>
      <c r="B57" s="35" t="s">
        <v>120</v>
      </c>
      <c r="C57" s="35" t="s">
        <v>146</v>
      </c>
      <c r="D57" s="61" t="s">
        <v>151</v>
      </c>
      <c r="E57" s="35" t="s">
        <v>152</v>
      </c>
      <c r="F57" s="62">
        <v>286</v>
      </c>
      <c r="G57" s="65">
        <v>7</v>
      </c>
      <c r="H57" s="64">
        <v>2.12</v>
      </c>
      <c r="I57" s="65">
        <v>2022</v>
      </c>
      <c r="J57" s="65" t="s">
        <v>26</v>
      </c>
      <c r="K57" s="61" t="s">
        <v>153</v>
      </c>
      <c r="L57" s="74">
        <f t="shared" si="4"/>
        <v>343.2</v>
      </c>
      <c r="M57" s="65" t="s">
        <v>154</v>
      </c>
      <c r="O57" s="68">
        <f t="shared" si="5"/>
        <v>343.2</v>
      </c>
    </row>
    <row r="58" spans="1:18" ht="84" customHeight="1">
      <c r="A58" s="41">
        <v>57</v>
      </c>
      <c r="B58" s="35" t="s">
        <v>120</v>
      </c>
      <c r="C58" s="35" t="s">
        <v>146</v>
      </c>
      <c r="D58" s="61" t="s">
        <v>155</v>
      </c>
      <c r="E58" s="35" t="s">
        <v>156</v>
      </c>
      <c r="F58" s="62">
        <v>701</v>
      </c>
      <c r="G58" s="65">
        <v>18</v>
      </c>
      <c r="H58" s="64">
        <v>5.4420000000000002</v>
      </c>
      <c r="I58" s="65">
        <v>2022</v>
      </c>
      <c r="J58" s="65" t="s">
        <v>26</v>
      </c>
      <c r="K58" s="61" t="s">
        <v>157</v>
      </c>
      <c r="L58" s="74">
        <f t="shared" si="4"/>
        <v>841.2</v>
      </c>
      <c r="M58" s="65" t="s">
        <v>158</v>
      </c>
      <c r="O58" s="68">
        <f t="shared" si="5"/>
        <v>841.2</v>
      </c>
    </row>
    <row r="59" spans="1:18" ht="48" customHeight="1">
      <c r="A59" s="41">
        <v>58</v>
      </c>
      <c r="B59" s="35" t="s">
        <v>120</v>
      </c>
      <c r="C59" s="35" t="s">
        <v>159</v>
      </c>
      <c r="D59" s="61" t="s">
        <v>160</v>
      </c>
      <c r="E59" s="35" t="s">
        <v>58</v>
      </c>
      <c r="F59" s="62">
        <v>234</v>
      </c>
      <c r="G59" s="65">
        <v>7</v>
      </c>
      <c r="H59" s="64">
        <v>2.44</v>
      </c>
      <c r="I59" s="65">
        <v>2021</v>
      </c>
      <c r="J59" s="65" t="s">
        <v>26</v>
      </c>
      <c r="K59" s="61" t="s">
        <v>161</v>
      </c>
      <c r="L59" s="74">
        <f t="shared" si="4"/>
        <v>280.8</v>
      </c>
      <c r="M59" s="65" t="s">
        <v>162</v>
      </c>
      <c r="O59" s="68">
        <f t="shared" si="5"/>
        <v>280.8</v>
      </c>
    </row>
    <row r="60" spans="1:18" ht="60.95" customHeight="1">
      <c r="A60" s="41">
        <v>59</v>
      </c>
      <c r="B60" s="35" t="s">
        <v>120</v>
      </c>
      <c r="C60" s="35" t="s">
        <v>159</v>
      </c>
      <c r="D60" s="61" t="s">
        <v>163</v>
      </c>
      <c r="E60" s="35" t="s">
        <v>39</v>
      </c>
      <c r="F60" s="62">
        <v>427</v>
      </c>
      <c r="G60" s="65">
        <v>11</v>
      </c>
      <c r="H60" s="64">
        <v>3.47</v>
      </c>
      <c r="I60" s="65">
        <v>2021</v>
      </c>
      <c r="J60" s="65" t="s">
        <v>26</v>
      </c>
      <c r="K60" s="61" t="s">
        <v>164</v>
      </c>
      <c r="L60" s="74">
        <f t="shared" si="4"/>
        <v>512.4</v>
      </c>
      <c r="M60" s="65" t="s">
        <v>165</v>
      </c>
      <c r="O60" s="68">
        <f t="shared" si="5"/>
        <v>512.4</v>
      </c>
    </row>
    <row r="61" spans="1:18" ht="51" customHeight="1">
      <c r="A61" s="41">
        <v>60</v>
      </c>
      <c r="B61" s="35" t="s">
        <v>120</v>
      </c>
      <c r="C61" s="35" t="s">
        <v>159</v>
      </c>
      <c r="D61" s="61" t="s">
        <v>166</v>
      </c>
      <c r="E61" s="35" t="s">
        <v>39</v>
      </c>
      <c r="F61" s="62">
        <v>292</v>
      </c>
      <c r="G61" s="65">
        <v>11</v>
      </c>
      <c r="H61" s="64">
        <v>3.0550000000000002</v>
      </c>
      <c r="I61" s="65">
        <v>2021</v>
      </c>
      <c r="J61" s="65" t="s">
        <v>26</v>
      </c>
      <c r="K61" s="61" t="s">
        <v>167</v>
      </c>
      <c r="L61" s="74">
        <f t="shared" si="4"/>
        <v>350.4</v>
      </c>
      <c r="M61" s="65" t="s">
        <v>168</v>
      </c>
      <c r="O61" s="68">
        <f t="shared" si="5"/>
        <v>350.4</v>
      </c>
    </row>
    <row r="62" spans="1:18" ht="117" customHeight="1">
      <c r="A62" s="41">
        <v>61</v>
      </c>
      <c r="B62" s="35" t="s">
        <v>120</v>
      </c>
      <c r="C62" s="35" t="s">
        <v>159</v>
      </c>
      <c r="D62" s="61" t="s">
        <v>169</v>
      </c>
      <c r="E62" s="35" t="s">
        <v>39</v>
      </c>
      <c r="F62" s="62">
        <v>776</v>
      </c>
      <c r="G62" s="65">
        <v>24</v>
      </c>
      <c r="H62" s="64">
        <v>6.1040000000000001</v>
      </c>
      <c r="I62" s="65">
        <v>2021</v>
      </c>
      <c r="J62" s="65" t="s">
        <v>26</v>
      </c>
      <c r="K62" s="87" t="s">
        <v>192</v>
      </c>
      <c r="L62" s="74">
        <f t="shared" si="4"/>
        <v>931.2</v>
      </c>
      <c r="M62" s="65" t="s">
        <v>171</v>
      </c>
      <c r="O62" s="68">
        <f t="shared" si="5"/>
        <v>931.2</v>
      </c>
    </row>
    <row r="63" spans="1:18" ht="63.95" customHeight="1">
      <c r="A63" s="41">
        <v>62</v>
      </c>
      <c r="B63" s="35" t="s">
        <v>120</v>
      </c>
      <c r="C63" s="35" t="s">
        <v>172</v>
      </c>
      <c r="D63" s="61" t="s">
        <v>173</v>
      </c>
      <c r="E63" s="35" t="s">
        <v>174</v>
      </c>
      <c r="F63" s="62">
        <v>493</v>
      </c>
      <c r="G63" s="65">
        <v>17</v>
      </c>
      <c r="H63" s="64">
        <v>6.8259999999999996</v>
      </c>
      <c r="I63" s="65">
        <v>2022</v>
      </c>
      <c r="J63" s="65" t="s">
        <v>110</v>
      </c>
      <c r="K63" s="61" t="s">
        <v>135</v>
      </c>
      <c r="L63" s="74">
        <f t="shared" si="4"/>
        <v>591.6</v>
      </c>
      <c r="M63" s="65" t="s">
        <v>175</v>
      </c>
      <c r="O63" s="68">
        <f t="shared" si="5"/>
        <v>591.6</v>
      </c>
    </row>
    <row r="64" spans="1:18" ht="128.1" customHeight="1">
      <c r="A64" s="41">
        <v>63</v>
      </c>
      <c r="B64" s="35" t="s">
        <v>120</v>
      </c>
      <c r="C64" s="35" t="s">
        <v>172</v>
      </c>
      <c r="D64" s="61" t="s">
        <v>176</v>
      </c>
      <c r="E64" s="35" t="s">
        <v>25</v>
      </c>
      <c r="F64" s="62">
        <v>900</v>
      </c>
      <c r="G64" s="65">
        <v>25</v>
      </c>
      <c r="H64" s="64">
        <v>9.61</v>
      </c>
      <c r="I64" s="65">
        <v>2022</v>
      </c>
      <c r="J64" s="65" t="s">
        <v>26</v>
      </c>
      <c r="K64" s="61" t="s">
        <v>135</v>
      </c>
      <c r="L64" s="74">
        <f t="shared" si="4"/>
        <v>1080</v>
      </c>
      <c r="M64" s="65" t="s">
        <v>177</v>
      </c>
      <c r="O64" s="68">
        <f t="shared" si="5"/>
        <v>1080</v>
      </c>
    </row>
    <row r="65" spans="1:15" ht="50.1" customHeight="1">
      <c r="A65" s="41">
        <v>64</v>
      </c>
      <c r="B65" s="35" t="s">
        <v>120</v>
      </c>
      <c r="C65" s="35" t="s">
        <v>172</v>
      </c>
      <c r="D65" s="61" t="s">
        <v>147</v>
      </c>
      <c r="E65" s="35" t="s">
        <v>25</v>
      </c>
      <c r="F65" s="62">
        <v>214</v>
      </c>
      <c r="G65" s="65">
        <v>7</v>
      </c>
      <c r="H65" s="64">
        <v>3.45</v>
      </c>
      <c r="I65" s="65">
        <v>2022</v>
      </c>
      <c r="J65" s="65" t="s">
        <v>110</v>
      </c>
      <c r="K65" s="61" t="s">
        <v>178</v>
      </c>
      <c r="L65" s="74">
        <f t="shared" si="4"/>
        <v>256.8</v>
      </c>
      <c r="M65" s="65" t="s">
        <v>179</v>
      </c>
      <c r="O65" s="68">
        <f t="shared" si="5"/>
        <v>256.8</v>
      </c>
    </row>
    <row r="66" spans="1:15" ht="111.95" customHeight="1">
      <c r="A66" s="41">
        <v>65</v>
      </c>
      <c r="B66" s="35" t="s">
        <v>120</v>
      </c>
      <c r="C66" s="35" t="s">
        <v>172</v>
      </c>
      <c r="D66" s="61" t="s">
        <v>180</v>
      </c>
      <c r="E66" s="35" t="s">
        <v>181</v>
      </c>
      <c r="F66" s="62">
        <v>712</v>
      </c>
      <c r="G66" s="65">
        <v>23</v>
      </c>
      <c r="H66" s="64">
        <v>5.97</v>
      </c>
      <c r="I66" s="65">
        <v>2022</v>
      </c>
      <c r="J66" s="65" t="s">
        <v>26</v>
      </c>
      <c r="K66" s="61" t="s">
        <v>182</v>
      </c>
      <c r="L66" s="74">
        <f t="shared" si="4"/>
        <v>854.4</v>
      </c>
      <c r="M66" s="65" t="s">
        <v>183</v>
      </c>
      <c r="O66" s="68">
        <f t="shared" si="5"/>
        <v>854.4</v>
      </c>
    </row>
    <row r="67" spans="1:15" ht="137.1" customHeight="1">
      <c r="A67" s="41">
        <v>66</v>
      </c>
      <c r="B67" s="35" t="s">
        <v>120</v>
      </c>
      <c r="C67" s="35" t="s">
        <v>184</v>
      </c>
      <c r="D67" s="61" t="s">
        <v>185</v>
      </c>
      <c r="E67" s="35" t="s">
        <v>96</v>
      </c>
      <c r="F67" s="62">
        <v>546</v>
      </c>
      <c r="G67" s="65">
        <v>11</v>
      </c>
      <c r="H67" s="64">
        <v>8.61</v>
      </c>
      <c r="I67" s="65">
        <v>2020</v>
      </c>
      <c r="J67" s="65" t="s">
        <v>26</v>
      </c>
      <c r="K67" s="61" t="s">
        <v>186</v>
      </c>
      <c r="L67" s="74">
        <f t="shared" si="4"/>
        <v>655.20000000000005</v>
      </c>
      <c r="M67" s="65"/>
      <c r="O67" s="68">
        <f t="shared" si="5"/>
        <v>655.20000000000005</v>
      </c>
    </row>
    <row r="68" spans="1:15" ht="93" customHeight="1">
      <c r="A68" s="41">
        <v>67</v>
      </c>
      <c r="B68" s="35" t="s">
        <v>120</v>
      </c>
      <c r="C68" s="35" t="s">
        <v>184</v>
      </c>
      <c r="D68" s="61" t="s">
        <v>187</v>
      </c>
      <c r="E68" s="35" t="s">
        <v>96</v>
      </c>
      <c r="F68" s="62">
        <v>1024</v>
      </c>
      <c r="G68" s="65">
        <v>21</v>
      </c>
      <c r="H68" s="64">
        <v>8.82</v>
      </c>
      <c r="I68" s="65">
        <v>2020</v>
      </c>
      <c r="J68" s="65" t="s">
        <v>110</v>
      </c>
      <c r="K68" s="61" t="s">
        <v>186</v>
      </c>
      <c r="L68" s="74">
        <f t="shared" si="4"/>
        <v>1228.8</v>
      </c>
      <c r="M68" s="65"/>
      <c r="O68" s="68">
        <f t="shared" si="5"/>
        <v>1228.8</v>
      </c>
    </row>
    <row r="69" spans="1:15" ht="128.1" customHeight="1">
      <c r="A69" s="41">
        <v>68</v>
      </c>
      <c r="B69" s="35" t="s">
        <v>120</v>
      </c>
      <c r="C69" s="35" t="s">
        <v>184</v>
      </c>
      <c r="D69" s="61" t="s">
        <v>188</v>
      </c>
      <c r="E69" s="35" t="s">
        <v>96</v>
      </c>
      <c r="F69" s="62">
        <v>944</v>
      </c>
      <c r="G69" s="65">
        <v>24</v>
      </c>
      <c r="H69" s="64">
        <v>12.87</v>
      </c>
      <c r="I69" s="65">
        <v>2020</v>
      </c>
      <c r="J69" s="65" t="s">
        <v>26</v>
      </c>
      <c r="K69" s="61" t="s">
        <v>186</v>
      </c>
      <c r="L69" s="74">
        <f t="shared" si="4"/>
        <v>1132.8</v>
      </c>
      <c r="M69" s="65"/>
      <c r="O69" s="68">
        <f t="shared" si="5"/>
        <v>1132.8</v>
      </c>
    </row>
    <row r="70" spans="1:15" ht="138.94999999999999" customHeight="1">
      <c r="A70" s="41">
        <v>69</v>
      </c>
      <c r="B70" s="35" t="s">
        <v>120</v>
      </c>
      <c r="C70" s="35" t="s">
        <v>184</v>
      </c>
      <c r="D70" s="61" t="s">
        <v>189</v>
      </c>
      <c r="E70" s="35" t="s">
        <v>96</v>
      </c>
      <c r="F70" s="62">
        <v>599</v>
      </c>
      <c r="G70" s="65">
        <v>11</v>
      </c>
      <c r="H70" s="64">
        <v>9.1999999999999993</v>
      </c>
      <c r="I70" s="65">
        <v>2020</v>
      </c>
      <c r="J70" s="65" t="s">
        <v>26</v>
      </c>
      <c r="K70" s="61" t="s">
        <v>186</v>
      </c>
      <c r="L70" s="74">
        <f t="shared" si="4"/>
        <v>718.8</v>
      </c>
      <c r="M70" s="65"/>
      <c r="O70" s="68">
        <f t="shared" si="5"/>
        <v>718.8</v>
      </c>
    </row>
    <row r="71" spans="1:15" ht="18.95" customHeight="1">
      <c r="A71" s="75" t="s">
        <v>190</v>
      </c>
      <c r="B71" s="76"/>
      <c r="C71" s="76"/>
      <c r="D71" s="77"/>
      <c r="E71" s="76"/>
      <c r="F71" s="78">
        <f>SUM(F2:F70)</f>
        <v>37320</v>
      </c>
      <c r="G71" s="78">
        <f>SUM(G2:G70)</f>
        <v>984</v>
      </c>
      <c r="H71" s="78">
        <f>SUM(H2:H70)</f>
        <v>419.144116666667</v>
      </c>
      <c r="I71" s="78"/>
      <c r="J71" s="78"/>
      <c r="K71" s="77"/>
      <c r="L71" s="84">
        <f>SUM(L2:L70)</f>
        <v>47113.68</v>
      </c>
      <c r="M71" s="78"/>
    </row>
    <row r="72" spans="1:15" ht="42.95" customHeight="1">
      <c r="A72" s="79"/>
      <c r="B72" s="80"/>
      <c r="C72" s="81"/>
      <c r="D72" s="82"/>
      <c r="J72" s="37"/>
      <c r="K72" s="85"/>
      <c r="M72" s="86"/>
    </row>
    <row r="73" spans="1:15" ht="42.95" customHeight="1">
      <c r="A73" s="79"/>
      <c r="B73" s="80"/>
      <c r="C73" s="81"/>
      <c r="D73" s="82"/>
      <c r="J73" s="37"/>
      <c r="M73" s="86"/>
    </row>
    <row r="74" spans="1:15" ht="42.95" customHeight="1">
      <c r="A74" s="79"/>
      <c r="B74" s="80"/>
      <c r="C74" s="81"/>
      <c r="D74" s="82"/>
      <c r="J74" s="37"/>
      <c r="M74" s="86"/>
    </row>
    <row r="75" spans="1:15" ht="42.95" customHeight="1">
      <c r="C75" s="81"/>
      <c r="D75" s="82"/>
      <c r="J75" s="37"/>
      <c r="M75" s="86"/>
    </row>
    <row r="76" spans="1:15" ht="42.95" customHeight="1">
      <c r="C76" s="81"/>
      <c r="J76" s="37"/>
      <c r="M76" s="37"/>
    </row>
    <row r="112" spans="2:2" ht="42.95" customHeight="1">
      <c r="B112" s="83" t="s">
        <v>120</v>
      </c>
    </row>
  </sheetData>
  <autoFilter ref="A1:R71">
    <extLst/>
  </autoFilter>
  <phoneticPr fontId="21" type="noConversion"/>
  <pageMargins left="0.75" right="0.75" top="1" bottom="1" header="0.5" footer="0.5"/>
  <pageSetup paperSize="9" scale="79" fitToHeight="0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:P9"/>
  <sheetViews>
    <sheetView topLeftCell="A4" workbookViewId="0">
      <selection activeCell="A9" sqref="A9:L9"/>
    </sheetView>
  </sheetViews>
  <sheetFormatPr defaultColWidth="8.875" defaultRowHeight="13.5"/>
  <cols>
    <col min="11" max="11" width="17.875" customWidth="1"/>
    <col min="12" max="12" width="9.625"/>
  </cols>
  <sheetData>
    <row r="1" spans="1:16" ht="42.95" customHeight="1">
      <c r="A1" s="1" t="s">
        <v>11</v>
      </c>
      <c r="B1" s="1" t="s">
        <v>12</v>
      </c>
      <c r="C1" s="1" t="s">
        <v>13</v>
      </c>
      <c r="D1" s="1" t="s">
        <v>2</v>
      </c>
      <c r="E1" s="1" t="s">
        <v>14</v>
      </c>
      <c r="F1" s="1" t="s">
        <v>15</v>
      </c>
      <c r="G1" s="1" t="s">
        <v>16</v>
      </c>
      <c r="H1" s="1" t="s">
        <v>17</v>
      </c>
      <c r="I1" s="1" t="s">
        <v>0</v>
      </c>
      <c r="J1" s="1" t="s">
        <v>18</v>
      </c>
      <c r="K1" s="1" t="s">
        <v>19</v>
      </c>
      <c r="L1" s="1" t="s">
        <v>20</v>
      </c>
      <c r="M1" s="1" t="s">
        <v>21</v>
      </c>
    </row>
    <row r="2" spans="1:16" ht="99.95" customHeight="1">
      <c r="A2" s="2">
        <v>1</v>
      </c>
      <c r="B2" s="22" t="s">
        <v>22</v>
      </c>
      <c r="C2" s="22" t="s">
        <v>23</v>
      </c>
      <c r="D2" s="22" t="s">
        <v>24</v>
      </c>
      <c r="E2" s="22" t="s">
        <v>25</v>
      </c>
      <c r="F2" s="23">
        <v>2550</v>
      </c>
      <c r="G2" s="24">
        <v>68</v>
      </c>
      <c r="H2" s="24">
        <v>20.2</v>
      </c>
      <c r="I2" s="24">
        <v>2020</v>
      </c>
      <c r="J2" s="24" t="s">
        <v>26</v>
      </c>
      <c r="K2" s="33" t="s">
        <v>27</v>
      </c>
      <c r="L2" s="24">
        <v>3060</v>
      </c>
      <c r="M2" s="24" t="s">
        <v>28</v>
      </c>
      <c r="N2" s="19"/>
      <c r="O2" s="19"/>
      <c r="P2" s="19"/>
    </row>
    <row r="3" spans="1:16" ht="99.95" customHeight="1">
      <c r="A3" s="2">
        <v>2</v>
      </c>
      <c r="B3" s="22" t="s">
        <v>22</v>
      </c>
      <c r="C3" s="22" t="s">
        <v>29</v>
      </c>
      <c r="D3" s="22" t="s">
        <v>30</v>
      </c>
      <c r="E3" s="22" t="s">
        <v>31</v>
      </c>
      <c r="F3" s="23">
        <v>3045</v>
      </c>
      <c r="G3" s="24">
        <v>73</v>
      </c>
      <c r="H3" s="24">
        <v>24.327999999999999</v>
      </c>
      <c r="I3" s="24">
        <v>2020</v>
      </c>
      <c r="J3" s="24" t="s">
        <v>26</v>
      </c>
      <c r="K3" s="33" t="s">
        <v>27</v>
      </c>
      <c r="L3" s="24">
        <v>3654</v>
      </c>
      <c r="M3" s="24" t="s">
        <v>28</v>
      </c>
      <c r="N3" s="19"/>
      <c r="O3" s="19"/>
      <c r="P3" s="19"/>
    </row>
    <row r="4" spans="1:16" ht="99.95" customHeight="1">
      <c r="A4" s="2">
        <v>3</v>
      </c>
      <c r="B4" s="28" t="s">
        <v>47</v>
      </c>
      <c r="C4" s="28" t="s">
        <v>48</v>
      </c>
      <c r="D4" s="28" t="s">
        <v>49</v>
      </c>
      <c r="E4" s="28" t="s">
        <v>50</v>
      </c>
      <c r="F4" s="29">
        <v>2782</v>
      </c>
      <c r="G4" s="30">
        <v>77</v>
      </c>
      <c r="H4" s="30">
        <v>14.651999999999999</v>
      </c>
      <c r="I4" s="30">
        <v>2020</v>
      </c>
      <c r="J4" s="30" t="s">
        <v>26</v>
      </c>
      <c r="K4" s="34" t="s">
        <v>51</v>
      </c>
      <c r="L4" s="30">
        <v>3714.76</v>
      </c>
      <c r="M4" s="30" t="s">
        <v>52</v>
      </c>
      <c r="N4" s="19"/>
      <c r="O4" s="19"/>
      <c r="P4" s="19"/>
    </row>
    <row r="5" spans="1:16" ht="99.95" customHeight="1">
      <c r="A5" s="2">
        <v>4</v>
      </c>
      <c r="B5" s="10" t="s">
        <v>120</v>
      </c>
      <c r="C5" s="10" t="s">
        <v>184</v>
      </c>
      <c r="D5" s="10" t="s">
        <v>185</v>
      </c>
      <c r="E5" s="10" t="s">
        <v>96</v>
      </c>
      <c r="F5" s="11">
        <v>546</v>
      </c>
      <c r="G5" s="12">
        <v>11</v>
      </c>
      <c r="H5" s="13">
        <v>8.61</v>
      </c>
      <c r="I5" s="12">
        <v>2020</v>
      </c>
      <c r="J5" s="12" t="s">
        <v>26</v>
      </c>
      <c r="K5" s="35" t="s">
        <v>186</v>
      </c>
      <c r="L5" s="12">
        <v>655.20000000000005</v>
      </c>
      <c r="M5" s="12"/>
    </row>
    <row r="6" spans="1:16" ht="99.95" customHeight="1">
      <c r="A6" s="2">
        <v>5</v>
      </c>
      <c r="B6" s="10" t="s">
        <v>120</v>
      </c>
      <c r="C6" s="10" t="s">
        <v>184</v>
      </c>
      <c r="D6" s="10" t="s">
        <v>187</v>
      </c>
      <c r="E6" s="10" t="s">
        <v>96</v>
      </c>
      <c r="F6" s="11">
        <v>1024</v>
      </c>
      <c r="G6" s="12">
        <v>21</v>
      </c>
      <c r="H6" s="13">
        <v>8.82</v>
      </c>
      <c r="I6" s="12">
        <v>2020</v>
      </c>
      <c r="J6" s="12" t="s">
        <v>110</v>
      </c>
      <c r="K6" s="35" t="s">
        <v>186</v>
      </c>
      <c r="L6" s="12">
        <v>1228.8</v>
      </c>
      <c r="M6" s="12"/>
    </row>
    <row r="7" spans="1:16" ht="99.95" customHeight="1">
      <c r="A7" s="2">
        <v>6</v>
      </c>
      <c r="B7" s="10" t="s">
        <v>120</v>
      </c>
      <c r="C7" s="10" t="s">
        <v>184</v>
      </c>
      <c r="D7" s="10" t="s">
        <v>188</v>
      </c>
      <c r="E7" s="10" t="s">
        <v>96</v>
      </c>
      <c r="F7" s="11">
        <v>944</v>
      </c>
      <c r="G7" s="12">
        <v>24</v>
      </c>
      <c r="H7" s="13">
        <v>12.87</v>
      </c>
      <c r="I7" s="12">
        <v>2020</v>
      </c>
      <c r="J7" s="12" t="s">
        <v>26</v>
      </c>
      <c r="K7" s="35" t="s">
        <v>186</v>
      </c>
      <c r="L7" s="12">
        <v>1132.8</v>
      </c>
      <c r="M7" s="12"/>
    </row>
    <row r="8" spans="1:16" ht="99.95" customHeight="1">
      <c r="A8" s="2">
        <v>7</v>
      </c>
      <c r="B8" s="10" t="s">
        <v>120</v>
      </c>
      <c r="C8" s="10" t="s">
        <v>184</v>
      </c>
      <c r="D8" s="10" t="s">
        <v>189</v>
      </c>
      <c r="E8" s="10" t="s">
        <v>96</v>
      </c>
      <c r="F8" s="11">
        <v>599</v>
      </c>
      <c r="G8" s="12">
        <v>11</v>
      </c>
      <c r="H8" s="13">
        <v>9.1999999999999993</v>
      </c>
      <c r="I8" s="12">
        <v>2020</v>
      </c>
      <c r="J8" s="12" t="s">
        <v>26</v>
      </c>
      <c r="K8" s="35" t="s">
        <v>186</v>
      </c>
      <c r="L8" s="12">
        <v>718.8</v>
      </c>
      <c r="M8" s="12"/>
    </row>
    <row r="9" spans="1:16" ht="24" customHeight="1">
      <c r="A9" s="14" t="s">
        <v>190</v>
      </c>
      <c r="B9" s="15"/>
      <c r="C9" s="15"/>
      <c r="D9" s="15"/>
      <c r="E9" s="15"/>
      <c r="F9" s="16">
        <f>SUM(F2:F8)</f>
        <v>11490</v>
      </c>
      <c r="G9" s="16">
        <f>SUM(G2:G8)</f>
        <v>285</v>
      </c>
      <c r="H9" s="16">
        <f>SUM(H2:H8)</f>
        <v>98.68</v>
      </c>
      <c r="I9" s="16">
        <f>SUM(I2:I8)</f>
        <v>14140</v>
      </c>
      <c r="J9" s="15"/>
      <c r="K9" s="15"/>
      <c r="L9" s="20">
        <f>SUM(L2:L8)</f>
        <v>14164.36</v>
      </c>
      <c r="M9" s="15"/>
    </row>
  </sheetData>
  <phoneticPr fontId="21" type="noConversion"/>
  <printOptions horizontalCentered="1"/>
  <pageMargins left="0.75138888888888899" right="0.75138888888888899" top="1" bottom="1" header="0.5" footer="0.5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>
  <dimension ref="A1:P24"/>
  <sheetViews>
    <sheetView topLeftCell="A19" workbookViewId="0">
      <selection activeCell="C23" sqref="C23"/>
    </sheetView>
  </sheetViews>
  <sheetFormatPr defaultColWidth="8.875" defaultRowHeight="13.5"/>
  <sheetData>
    <row r="1" spans="1:16" ht="42.95" customHeight="1">
      <c r="A1" s="1" t="s">
        <v>11</v>
      </c>
      <c r="B1" s="1" t="s">
        <v>12</v>
      </c>
      <c r="C1" s="1" t="s">
        <v>13</v>
      </c>
      <c r="D1" s="1" t="s">
        <v>2</v>
      </c>
      <c r="E1" s="1" t="s">
        <v>14</v>
      </c>
      <c r="F1" s="1" t="s">
        <v>15</v>
      </c>
      <c r="G1" s="1" t="s">
        <v>16</v>
      </c>
      <c r="H1" s="1" t="s">
        <v>17</v>
      </c>
      <c r="I1" s="1" t="s">
        <v>0</v>
      </c>
      <c r="J1" s="1" t="s">
        <v>18</v>
      </c>
      <c r="K1" s="1" t="s">
        <v>19</v>
      </c>
      <c r="L1" s="1" t="s">
        <v>20</v>
      </c>
      <c r="M1" s="1" t="s">
        <v>21</v>
      </c>
    </row>
    <row r="2" spans="1:16" ht="42.95" customHeight="1">
      <c r="A2" s="2">
        <v>1</v>
      </c>
      <c r="B2" s="22" t="s">
        <v>22</v>
      </c>
      <c r="C2" s="22" t="s">
        <v>32</v>
      </c>
      <c r="D2" s="22" t="s">
        <v>33</v>
      </c>
      <c r="E2" s="22" t="s">
        <v>25</v>
      </c>
      <c r="F2" s="23">
        <v>3453</v>
      </c>
      <c r="G2" s="24">
        <v>73</v>
      </c>
      <c r="H2" s="24">
        <v>27.616</v>
      </c>
      <c r="I2" s="24">
        <v>2021</v>
      </c>
      <c r="J2" s="24" t="s">
        <v>26</v>
      </c>
      <c r="K2" s="22" t="s">
        <v>27</v>
      </c>
      <c r="L2" s="24">
        <v>4143.6000000000004</v>
      </c>
      <c r="M2" s="24" t="s">
        <v>28</v>
      </c>
      <c r="N2" s="19"/>
      <c r="O2" s="19"/>
      <c r="P2" s="19"/>
    </row>
    <row r="3" spans="1:16" ht="51.95" customHeight="1">
      <c r="A3" s="2">
        <v>2</v>
      </c>
      <c r="B3" s="25" t="s">
        <v>22</v>
      </c>
      <c r="C3" s="25" t="s">
        <v>34</v>
      </c>
      <c r="D3" s="25" t="s">
        <v>35</v>
      </c>
      <c r="E3" s="25" t="s">
        <v>31</v>
      </c>
      <c r="F3" s="26">
        <v>2207</v>
      </c>
      <c r="G3" s="27">
        <v>61</v>
      </c>
      <c r="H3" s="27">
        <v>53.53</v>
      </c>
      <c r="I3" s="27">
        <v>2021</v>
      </c>
      <c r="J3" s="27" t="s">
        <v>26</v>
      </c>
      <c r="K3" s="25" t="s">
        <v>27</v>
      </c>
      <c r="L3" s="24">
        <v>2648.4</v>
      </c>
      <c r="M3" s="24" t="s">
        <v>28</v>
      </c>
      <c r="N3" s="19"/>
      <c r="O3" s="19"/>
      <c r="P3" s="19"/>
    </row>
    <row r="4" spans="1:16" ht="62.1" customHeight="1">
      <c r="A4" s="2">
        <v>3</v>
      </c>
      <c r="B4" s="28" t="s">
        <v>47</v>
      </c>
      <c r="C4" s="28" t="s">
        <v>53</v>
      </c>
      <c r="D4" s="28" t="s">
        <v>54</v>
      </c>
      <c r="E4" s="28" t="s">
        <v>50</v>
      </c>
      <c r="F4" s="29">
        <v>1350</v>
      </c>
      <c r="G4" s="30">
        <v>18</v>
      </c>
      <c r="H4" s="30">
        <v>10.8</v>
      </c>
      <c r="I4" s="30">
        <v>2021</v>
      </c>
      <c r="J4" s="30" t="s">
        <v>26</v>
      </c>
      <c r="K4" s="28" t="s">
        <v>51</v>
      </c>
      <c r="L4" s="30">
        <v>2137</v>
      </c>
      <c r="M4" s="30"/>
      <c r="N4" s="19"/>
      <c r="O4" s="19"/>
      <c r="P4" s="19"/>
    </row>
    <row r="5" spans="1:16" ht="29.1" customHeight="1">
      <c r="A5" s="2">
        <v>4</v>
      </c>
      <c r="B5" s="6" t="s">
        <v>55</v>
      </c>
      <c r="C5" s="6" t="s">
        <v>92</v>
      </c>
      <c r="D5" s="6" t="s">
        <v>93</v>
      </c>
      <c r="E5" s="6" t="s">
        <v>39</v>
      </c>
      <c r="F5" s="7">
        <v>36</v>
      </c>
      <c r="G5" s="8">
        <v>1</v>
      </c>
      <c r="H5" s="8">
        <v>0.13</v>
      </c>
      <c r="I5" s="8">
        <v>2021</v>
      </c>
      <c r="J5" s="8" t="s">
        <v>26</v>
      </c>
      <c r="K5" s="6" t="s">
        <v>94</v>
      </c>
      <c r="L5" s="8">
        <v>43.2</v>
      </c>
      <c r="M5" s="8" t="s">
        <v>60</v>
      </c>
      <c r="N5" s="19"/>
      <c r="O5" s="19"/>
      <c r="P5" s="19"/>
    </row>
    <row r="6" spans="1:16" ht="42.95" customHeight="1">
      <c r="A6" s="2">
        <v>5</v>
      </c>
      <c r="B6" s="6" t="s">
        <v>55</v>
      </c>
      <c r="C6" s="6" t="s">
        <v>92</v>
      </c>
      <c r="D6" s="6" t="s">
        <v>95</v>
      </c>
      <c r="E6" s="6" t="s">
        <v>96</v>
      </c>
      <c r="F6" s="7">
        <v>370</v>
      </c>
      <c r="G6" s="8">
        <v>13</v>
      </c>
      <c r="H6" s="8">
        <v>7.6</v>
      </c>
      <c r="I6" s="8">
        <v>2021</v>
      </c>
      <c r="J6" s="8" t="s">
        <v>26</v>
      </c>
      <c r="K6" s="6" t="s">
        <v>97</v>
      </c>
      <c r="L6" s="8">
        <v>444</v>
      </c>
      <c r="M6" s="8" t="s">
        <v>60</v>
      </c>
      <c r="N6" s="19"/>
      <c r="O6" s="19"/>
      <c r="P6" s="19"/>
    </row>
    <row r="7" spans="1:16" ht="42.95" customHeight="1">
      <c r="A7" s="2">
        <v>6</v>
      </c>
      <c r="B7" s="6" t="s">
        <v>55</v>
      </c>
      <c r="C7" s="6" t="s">
        <v>92</v>
      </c>
      <c r="D7" s="6" t="s">
        <v>98</v>
      </c>
      <c r="E7" s="6" t="s">
        <v>96</v>
      </c>
      <c r="F7" s="7">
        <v>326</v>
      </c>
      <c r="G7" s="8">
        <v>11</v>
      </c>
      <c r="H7" s="8">
        <v>9.6999999999999993</v>
      </c>
      <c r="I7" s="8">
        <v>2021</v>
      </c>
      <c r="J7" s="8" t="s">
        <v>26</v>
      </c>
      <c r="K7" s="6" t="s">
        <v>99</v>
      </c>
      <c r="L7" s="8">
        <v>391.2</v>
      </c>
      <c r="M7" s="8" t="s">
        <v>60</v>
      </c>
      <c r="N7" s="19"/>
      <c r="O7" s="19"/>
      <c r="P7" s="19"/>
    </row>
    <row r="8" spans="1:16" ht="39.950000000000003" customHeight="1">
      <c r="A8" s="2">
        <v>7</v>
      </c>
      <c r="B8" s="6" t="s">
        <v>55</v>
      </c>
      <c r="C8" s="6" t="s">
        <v>92</v>
      </c>
      <c r="D8" s="6" t="s">
        <v>100</v>
      </c>
      <c r="E8" s="6" t="s">
        <v>96</v>
      </c>
      <c r="F8" s="7">
        <v>247</v>
      </c>
      <c r="G8" s="8">
        <v>9</v>
      </c>
      <c r="H8" s="8">
        <v>7.9</v>
      </c>
      <c r="I8" s="8">
        <v>2021</v>
      </c>
      <c r="J8" s="8" t="s">
        <v>26</v>
      </c>
      <c r="K8" s="6" t="s">
        <v>99</v>
      </c>
      <c r="L8" s="8">
        <v>296.39999999999998</v>
      </c>
      <c r="M8" s="8" t="s">
        <v>60</v>
      </c>
      <c r="N8" s="19"/>
      <c r="O8" s="19"/>
      <c r="P8" s="19"/>
    </row>
    <row r="9" spans="1:16" ht="36.950000000000003" customHeight="1">
      <c r="A9" s="2">
        <v>8</v>
      </c>
      <c r="B9" s="6" t="s">
        <v>55</v>
      </c>
      <c r="C9" s="6" t="s">
        <v>92</v>
      </c>
      <c r="D9" s="6" t="s">
        <v>101</v>
      </c>
      <c r="E9" s="6" t="s">
        <v>96</v>
      </c>
      <c r="F9" s="7">
        <v>395</v>
      </c>
      <c r="G9" s="8">
        <v>12</v>
      </c>
      <c r="H9" s="9">
        <v>11.5</v>
      </c>
      <c r="I9" s="8">
        <v>2021</v>
      </c>
      <c r="J9" s="8" t="s">
        <v>26</v>
      </c>
      <c r="K9" s="6" t="s">
        <v>99</v>
      </c>
      <c r="L9" s="8">
        <v>474</v>
      </c>
      <c r="M9" s="8" t="s">
        <v>60</v>
      </c>
      <c r="N9" s="19"/>
      <c r="O9" s="19"/>
      <c r="P9" s="19"/>
    </row>
    <row r="10" spans="1:16" ht="42.95" customHeight="1">
      <c r="A10" s="2">
        <v>9</v>
      </c>
      <c r="B10" s="6" t="s">
        <v>55</v>
      </c>
      <c r="C10" s="6" t="s">
        <v>92</v>
      </c>
      <c r="D10" s="6" t="s">
        <v>102</v>
      </c>
      <c r="E10" s="6" t="s">
        <v>96</v>
      </c>
      <c r="F10" s="7">
        <v>465</v>
      </c>
      <c r="G10" s="8">
        <v>16</v>
      </c>
      <c r="H10" s="9">
        <v>12.2</v>
      </c>
      <c r="I10" s="8">
        <v>2021</v>
      </c>
      <c r="J10" s="8" t="s">
        <v>26</v>
      </c>
      <c r="K10" s="6" t="s">
        <v>99</v>
      </c>
      <c r="L10" s="8">
        <v>558</v>
      </c>
      <c r="M10" s="8" t="s">
        <v>60</v>
      </c>
      <c r="N10" s="19"/>
      <c r="O10" s="19"/>
      <c r="P10" s="19"/>
    </row>
    <row r="11" spans="1:16" ht="42.95" customHeight="1">
      <c r="A11" s="2">
        <v>10</v>
      </c>
      <c r="B11" s="6" t="s">
        <v>55</v>
      </c>
      <c r="C11" s="6" t="s">
        <v>107</v>
      </c>
      <c r="D11" s="6" t="s">
        <v>108</v>
      </c>
      <c r="E11" s="6" t="s">
        <v>109</v>
      </c>
      <c r="F11" s="7">
        <v>1555</v>
      </c>
      <c r="G11" s="8">
        <v>56</v>
      </c>
      <c r="H11" s="9">
        <v>15.8</v>
      </c>
      <c r="I11" s="8">
        <v>2021</v>
      </c>
      <c r="J11" s="8" t="s">
        <v>110</v>
      </c>
      <c r="K11" s="6" t="s">
        <v>111</v>
      </c>
      <c r="L11" s="8">
        <v>3486.72</v>
      </c>
      <c r="M11" s="8" t="s">
        <v>60</v>
      </c>
      <c r="N11" s="19"/>
      <c r="O11" s="19"/>
      <c r="P11" s="19"/>
    </row>
    <row r="12" spans="1:16" ht="62.1" customHeight="1">
      <c r="A12" s="2">
        <v>11</v>
      </c>
      <c r="B12" s="6" t="s">
        <v>55</v>
      </c>
      <c r="C12" s="6" t="s">
        <v>107</v>
      </c>
      <c r="D12" s="6" t="s">
        <v>112</v>
      </c>
      <c r="E12" s="6" t="s">
        <v>109</v>
      </c>
      <c r="F12" s="7">
        <v>815</v>
      </c>
      <c r="G12" s="8">
        <v>31</v>
      </c>
      <c r="H12" s="9">
        <v>11.8</v>
      </c>
      <c r="I12" s="8">
        <v>2021</v>
      </c>
      <c r="J12" s="8" t="s">
        <v>110</v>
      </c>
      <c r="K12" s="6" t="s">
        <v>113</v>
      </c>
      <c r="L12" s="8">
        <v>2890</v>
      </c>
      <c r="M12" s="8" t="s">
        <v>60</v>
      </c>
      <c r="N12" s="19"/>
      <c r="O12" s="19"/>
      <c r="P12" s="19"/>
    </row>
    <row r="13" spans="1:16" ht="77.099999999999994" customHeight="1">
      <c r="A13" s="2">
        <v>12</v>
      </c>
      <c r="B13" s="10" t="s">
        <v>120</v>
      </c>
      <c r="C13" s="10" t="s">
        <v>121</v>
      </c>
      <c r="D13" s="10" t="s">
        <v>122</v>
      </c>
      <c r="E13" s="10" t="s">
        <v>123</v>
      </c>
      <c r="F13" s="11">
        <v>149</v>
      </c>
      <c r="G13" s="31">
        <v>6</v>
      </c>
      <c r="H13" s="13">
        <v>1.79</v>
      </c>
      <c r="I13" s="12">
        <v>2021</v>
      </c>
      <c r="J13" s="12" t="s">
        <v>26</v>
      </c>
      <c r="K13" s="10" t="s">
        <v>124</v>
      </c>
      <c r="L13" s="12">
        <v>178.8</v>
      </c>
      <c r="M13" s="12" t="s">
        <v>125</v>
      </c>
      <c r="N13" s="19"/>
      <c r="O13" s="19"/>
      <c r="P13" s="19"/>
    </row>
    <row r="14" spans="1:16" ht="51" customHeight="1">
      <c r="A14" s="2">
        <v>13</v>
      </c>
      <c r="B14" s="10" t="s">
        <v>120</v>
      </c>
      <c r="C14" s="10" t="s">
        <v>121</v>
      </c>
      <c r="D14" s="10" t="s">
        <v>126</v>
      </c>
      <c r="E14" s="10" t="s">
        <v>127</v>
      </c>
      <c r="F14" s="11">
        <v>338</v>
      </c>
      <c r="G14" s="12">
        <v>9</v>
      </c>
      <c r="H14" s="13">
        <v>4.9800000000000004</v>
      </c>
      <c r="I14" s="12">
        <v>2021</v>
      </c>
      <c r="J14" s="12" t="s">
        <v>26</v>
      </c>
      <c r="K14" s="10" t="s">
        <v>128</v>
      </c>
      <c r="L14" s="12">
        <v>405.6</v>
      </c>
      <c r="M14" s="12" t="s">
        <v>129</v>
      </c>
    </row>
    <row r="15" spans="1:16" ht="42.95" customHeight="1">
      <c r="A15" s="2">
        <v>14</v>
      </c>
      <c r="B15" s="10" t="s">
        <v>120</v>
      </c>
      <c r="C15" s="10" t="s">
        <v>121</v>
      </c>
      <c r="D15" s="10" t="s">
        <v>130</v>
      </c>
      <c r="E15" s="10" t="s">
        <v>127</v>
      </c>
      <c r="F15" s="11">
        <v>599</v>
      </c>
      <c r="G15" s="12">
        <v>18</v>
      </c>
      <c r="H15" s="13">
        <v>5.32</v>
      </c>
      <c r="I15" s="12">
        <v>2021</v>
      </c>
      <c r="J15" s="12" t="s">
        <v>26</v>
      </c>
      <c r="K15" s="10" t="s">
        <v>131</v>
      </c>
      <c r="L15" s="12">
        <v>718.8</v>
      </c>
      <c r="M15" s="12" t="s">
        <v>132</v>
      </c>
    </row>
    <row r="16" spans="1:16" ht="44.1" customHeight="1">
      <c r="A16" s="2">
        <v>15</v>
      </c>
      <c r="B16" s="10" t="s">
        <v>120</v>
      </c>
      <c r="C16" s="10" t="s">
        <v>121</v>
      </c>
      <c r="D16" s="10" t="s">
        <v>133</v>
      </c>
      <c r="E16" s="10" t="s">
        <v>134</v>
      </c>
      <c r="F16" s="11">
        <v>409</v>
      </c>
      <c r="G16" s="12">
        <v>10</v>
      </c>
      <c r="H16" s="13">
        <v>3.73</v>
      </c>
      <c r="I16" s="12">
        <v>2021</v>
      </c>
      <c r="J16" s="12" t="s">
        <v>26</v>
      </c>
      <c r="K16" s="10" t="s">
        <v>135</v>
      </c>
      <c r="L16" s="12">
        <v>490.8</v>
      </c>
      <c r="M16" s="12" t="s">
        <v>136</v>
      </c>
    </row>
    <row r="17" spans="1:13" ht="54" customHeight="1">
      <c r="A17" s="2">
        <v>16</v>
      </c>
      <c r="B17" s="10" t="s">
        <v>120</v>
      </c>
      <c r="C17" s="10" t="s">
        <v>121</v>
      </c>
      <c r="D17" s="10" t="s">
        <v>137</v>
      </c>
      <c r="E17" s="10" t="s">
        <v>138</v>
      </c>
      <c r="F17" s="11">
        <v>224</v>
      </c>
      <c r="G17" s="12">
        <v>10</v>
      </c>
      <c r="H17" s="13">
        <v>2.57</v>
      </c>
      <c r="I17" s="12">
        <v>2021</v>
      </c>
      <c r="J17" s="12" t="s">
        <v>26</v>
      </c>
      <c r="K17" s="32" t="s">
        <v>191</v>
      </c>
      <c r="L17" s="12">
        <v>268.8</v>
      </c>
      <c r="M17" s="12" t="s">
        <v>140</v>
      </c>
    </row>
    <row r="18" spans="1:13" ht="69" customHeight="1">
      <c r="A18" s="2">
        <v>17</v>
      </c>
      <c r="B18" s="10" t="s">
        <v>120</v>
      </c>
      <c r="C18" s="10" t="s">
        <v>121</v>
      </c>
      <c r="D18" s="10" t="s">
        <v>141</v>
      </c>
      <c r="E18" s="10" t="s">
        <v>138</v>
      </c>
      <c r="F18" s="11">
        <v>360</v>
      </c>
      <c r="G18" s="12">
        <v>10</v>
      </c>
      <c r="H18" s="13">
        <v>3.69</v>
      </c>
      <c r="I18" s="12">
        <v>2021</v>
      </c>
      <c r="J18" s="12" t="s">
        <v>110</v>
      </c>
      <c r="K18" s="10" t="s">
        <v>142</v>
      </c>
      <c r="L18" s="12">
        <v>432</v>
      </c>
      <c r="M18" s="12" t="s">
        <v>143</v>
      </c>
    </row>
    <row r="19" spans="1:13" ht="69" customHeight="1">
      <c r="A19" s="2">
        <v>18</v>
      </c>
      <c r="B19" s="10" t="s">
        <v>120</v>
      </c>
      <c r="C19" s="10" t="s">
        <v>121</v>
      </c>
      <c r="D19" s="10" t="s">
        <v>144</v>
      </c>
      <c r="E19" s="10" t="s">
        <v>138</v>
      </c>
      <c r="F19" s="11">
        <v>412</v>
      </c>
      <c r="G19" s="12">
        <v>13</v>
      </c>
      <c r="H19" s="13">
        <v>4.7699999999999996</v>
      </c>
      <c r="I19" s="12">
        <v>2021</v>
      </c>
      <c r="J19" s="12" t="s">
        <v>110</v>
      </c>
      <c r="K19" s="10" t="s">
        <v>142</v>
      </c>
      <c r="L19" s="12">
        <v>494.4</v>
      </c>
      <c r="M19" s="12" t="s">
        <v>145</v>
      </c>
    </row>
    <row r="20" spans="1:13" ht="48" customHeight="1">
      <c r="A20" s="2">
        <v>19</v>
      </c>
      <c r="B20" s="10" t="s">
        <v>120</v>
      </c>
      <c r="C20" s="10" t="s">
        <v>159</v>
      </c>
      <c r="D20" s="10" t="s">
        <v>160</v>
      </c>
      <c r="E20" s="10" t="s">
        <v>58</v>
      </c>
      <c r="F20" s="11">
        <v>234</v>
      </c>
      <c r="G20" s="12">
        <v>7</v>
      </c>
      <c r="H20" s="13">
        <v>2.44</v>
      </c>
      <c r="I20" s="12">
        <v>2021</v>
      </c>
      <c r="J20" s="12" t="s">
        <v>26</v>
      </c>
      <c r="K20" s="10" t="s">
        <v>161</v>
      </c>
      <c r="L20" s="12">
        <v>280.8</v>
      </c>
      <c r="M20" s="12" t="s">
        <v>162</v>
      </c>
    </row>
    <row r="21" spans="1:13" ht="60.95" customHeight="1">
      <c r="A21" s="2">
        <v>20</v>
      </c>
      <c r="B21" s="10" t="s">
        <v>120</v>
      </c>
      <c r="C21" s="10" t="s">
        <v>159</v>
      </c>
      <c r="D21" s="10" t="s">
        <v>163</v>
      </c>
      <c r="E21" s="10" t="s">
        <v>39</v>
      </c>
      <c r="F21" s="11">
        <v>427</v>
      </c>
      <c r="G21" s="12">
        <v>11</v>
      </c>
      <c r="H21" s="13">
        <v>3.47</v>
      </c>
      <c r="I21" s="12">
        <v>2021</v>
      </c>
      <c r="J21" s="12" t="s">
        <v>26</v>
      </c>
      <c r="K21" s="10" t="s">
        <v>164</v>
      </c>
      <c r="L21" s="12">
        <v>512.4</v>
      </c>
      <c r="M21" s="12" t="s">
        <v>165</v>
      </c>
    </row>
    <row r="22" spans="1:13" ht="51" customHeight="1">
      <c r="A22" s="2">
        <v>21</v>
      </c>
      <c r="B22" s="10" t="s">
        <v>120</v>
      </c>
      <c r="C22" s="10" t="s">
        <v>159</v>
      </c>
      <c r="D22" s="10" t="s">
        <v>166</v>
      </c>
      <c r="E22" s="10" t="s">
        <v>39</v>
      </c>
      <c r="F22" s="11">
        <v>292</v>
      </c>
      <c r="G22" s="12">
        <v>11</v>
      </c>
      <c r="H22" s="13">
        <v>3.0550000000000002</v>
      </c>
      <c r="I22" s="12">
        <v>2021</v>
      </c>
      <c r="J22" s="12" t="s">
        <v>26</v>
      </c>
      <c r="K22" s="10" t="s">
        <v>167</v>
      </c>
      <c r="L22" s="12">
        <v>350.4</v>
      </c>
      <c r="M22" s="12" t="s">
        <v>168</v>
      </c>
    </row>
    <row r="23" spans="1:13" ht="117" customHeight="1">
      <c r="A23" s="2">
        <v>22</v>
      </c>
      <c r="B23" s="10" t="s">
        <v>120</v>
      </c>
      <c r="C23" s="10" t="s">
        <v>159</v>
      </c>
      <c r="D23" s="10" t="s">
        <v>169</v>
      </c>
      <c r="E23" s="10" t="s">
        <v>39</v>
      </c>
      <c r="F23" s="11">
        <v>776</v>
      </c>
      <c r="G23" s="12">
        <v>24</v>
      </c>
      <c r="H23" s="13">
        <v>6.1040000000000001</v>
      </c>
      <c r="I23" s="12">
        <v>2021</v>
      </c>
      <c r="J23" s="12" t="s">
        <v>26</v>
      </c>
      <c r="K23" s="10" t="s">
        <v>170</v>
      </c>
      <c r="L23" s="12">
        <v>931.2</v>
      </c>
      <c r="M23" s="12" t="s">
        <v>171</v>
      </c>
    </row>
    <row r="24" spans="1:13" ht="27.95" customHeight="1">
      <c r="A24" s="14" t="s">
        <v>190</v>
      </c>
      <c r="B24" s="15"/>
      <c r="C24" s="15"/>
      <c r="D24" s="15"/>
      <c r="E24" s="15"/>
      <c r="F24" s="16">
        <f>SUM(F2:F23)</f>
        <v>15439</v>
      </c>
      <c r="G24" s="16">
        <f>SUM(G2:G23)</f>
        <v>430</v>
      </c>
      <c r="H24" s="16">
        <f>SUM(H2:H23)</f>
        <v>210.495</v>
      </c>
      <c r="I24" s="16">
        <f>SUM(I2:I23)</f>
        <v>44462</v>
      </c>
      <c r="J24" s="15"/>
      <c r="K24" s="15"/>
      <c r="L24" s="20">
        <f>SUM(L2:L23)</f>
        <v>22576.52</v>
      </c>
      <c r="M24" s="15"/>
    </row>
  </sheetData>
  <phoneticPr fontId="21" type="noConversion"/>
  <printOptions horizontalCentered="1"/>
  <pageMargins left="0.75138888888888899" right="0.75138888888888899" top="1" bottom="1" header="0.5" footer="0.5"/>
  <pageSetup paperSize="9" orientation="landscape"/>
</worksheet>
</file>

<file path=xl/worksheets/sheet5.xml><?xml version="1.0" encoding="utf-8"?>
<worksheet xmlns="http://schemas.openxmlformats.org/spreadsheetml/2006/main" xmlns:r="http://schemas.openxmlformats.org/officeDocument/2006/relationships">
  <dimension ref="A1:P42"/>
  <sheetViews>
    <sheetView topLeftCell="A37" workbookViewId="0">
      <selection sqref="A1:M42"/>
    </sheetView>
  </sheetViews>
  <sheetFormatPr defaultColWidth="8.875" defaultRowHeight="13.5"/>
  <cols>
    <col min="8" max="8" width="11.375"/>
  </cols>
  <sheetData>
    <row r="1" spans="1:16" ht="42.95" customHeight="1">
      <c r="A1" s="1" t="s">
        <v>11</v>
      </c>
      <c r="B1" s="1" t="s">
        <v>12</v>
      </c>
      <c r="C1" s="1" t="s">
        <v>13</v>
      </c>
      <c r="D1" s="1" t="s">
        <v>2</v>
      </c>
      <c r="E1" s="1" t="s">
        <v>14</v>
      </c>
      <c r="F1" s="1" t="s">
        <v>15</v>
      </c>
      <c r="G1" s="1" t="s">
        <v>16</v>
      </c>
      <c r="H1" s="1" t="s">
        <v>17</v>
      </c>
      <c r="I1" s="1" t="s">
        <v>0</v>
      </c>
      <c r="J1" s="1" t="s">
        <v>18</v>
      </c>
      <c r="K1" s="1" t="s">
        <v>19</v>
      </c>
      <c r="L1" s="1" t="s">
        <v>20</v>
      </c>
      <c r="M1" s="1" t="s">
        <v>21</v>
      </c>
    </row>
    <row r="2" spans="1:16" ht="33" customHeight="1">
      <c r="A2" s="2">
        <v>1</v>
      </c>
      <c r="B2" s="3" t="s">
        <v>36</v>
      </c>
      <c r="C2" s="3" t="s">
        <v>37</v>
      </c>
      <c r="D2" s="3" t="s">
        <v>38</v>
      </c>
      <c r="E2" s="3" t="s">
        <v>39</v>
      </c>
      <c r="F2" s="4">
        <v>56</v>
      </c>
      <c r="G2" s="5">
        <v>2</v>
      </c>
      <c r="H2" s="5">
        <v>0.95</v>
      </c>
      <c r="I2" s="18">
        <v>2022</v>
      </c>
      <c r="J2" s="5" t="s">
        <v>26</v>
      </c>
      <c r="K2" s="3" t="s">
        <v>40</v>
      </c>
      <c r="L2" s="5">
        <v>120</v>
      </c>
      <c r="M2" s="5"/>
      <c r="N2" s="19"/>
      <c r="O2" s="19"/>
      <c r="P2" s="19"/>
    </row>
    <row r="3" spans="1:16" ht="27.95" customHeight="1">
      <c r="A3" s="2">
        <v>2</v>
      </c>
      <c r="B3" s="3" t="s">
        <v>36</v>
      </c>
      <c r="C3" s="3" t="s">
        <v>37</v>
      </c>
      <c r="D3" s="3" t="s">
        <v>41</v>
      </c>
      <c r="E3" s="3" t="s">
        <v>39</v>
      </c>
      <c r="F3" s="4">
        <v>406</v>
      </c>
      <c r="G3" s="5">
        <v>11</v>
      </c>
      <c r="H3" s="5">
        <v>4.0999999999999996</v>
      </c>
      <c r="I3" s="18">
        <v>2022</v>
      </c>
      <c r="J3" s="5" t="s">
        <v>26</v>
      </c>
      <c r="K3" s="3" t="s">
        <v>40</v>
      </c>
      <c r="L3" s="5">
        <v>990</v>
      </c>
      <c r="M3" s="5"/>
      <c r="N3" s="19"/>
      <c r="O3" s="19"/>
      <c r="P3" s="19"/>
    </row>
    <row r="4" spans="1:16" ht="30.95" customHeight="1">
      <c r="A4" s="2">
        <v>3</v>
      </c>
      <c r="B4" s="3" t="s">
        <v>36</v>
      </c>
      <c r="C4" s="3" t="s">
        <v>37</v>
      </c>
      <c r="D4" s="3" t="s">
        <v>42</v>
      </c>
      <c r="E4" s="3" t="s">
        <v>25</v>
      </c>
      <c r="F4" s="4">
        <v>72</v>
      </c>
      <c r="G4" s="5">
        <v>1</v>
      </c>
      <c r="H4" s="5">
        <v>0.79</v>
      </c>
      <c r="I4" s="18">
        <v>2022</v>
      </c>
      <c r="J4" s="5" t="s">
        <v>26</v>
      </c>
      <c r="K4" s="3" t="s">
        <v>40</v>
      </c>
      <c r="L4" s="5">
        <v>180</v>
      </c>
      <c r="M4" s="5"/>
      <c r="N4" s="19"/>
      <c r="O4" s="19"/>
      <c r="P4" s="19"/>
    </row>
    <row r="5" spans="1:16" ht="21" customHeight="1">
      <c r="A5" s="2">
        <v>4</v>
      </c>
      <c r="B5" s="3" t="s">
        <v>36</v>
      </c>
      <c r="C5" s="3" t="s">
        <v>37</v>
      </c>
      <c r="D5" s="3" t="s">
        <v>43</v>
      </c>
      <c r="E5" s="3" t="s">
        <v>39</v>
      </c>
      <c r="F5" s="4">
        <v>48</v>
      </c>
      <c r="G5" s="5">
        <v>1</v>
      </c>
      <c r="H5" s="5">
        <v>0.53</v>
      </c>
      <c r="I5" s="18">
        <v>2022</v>
      </c>
      <c r="J5" s="5" t="s">
        <v>26</v>
      </c>
      <c r="K5" s="3" t="s">
        <v>40</v>
      </c>
      <c r="L5" s="5">
        <v>90</v>
      </c>
      <c r="M5" s="5"/>
      <c r="N5" s="19"/>
      <c r="O5" s="19"/>
      <c r="P5" s="19"/>
    </row>
    <row r="6" spans="1:16" ht="42.95" customHeight="1">
      <c r="A6" s="2">
        <v>5</v>
      </c>
      <c r="B6" s="3" t="s">
        <v>36</v>
      </c>
      <c r="C6" s="3" t="s">
        <v>37</v>
      </c>
      <c r="D6" s="3" t="s">
        <v>44</v>
      </c>
      <c r="E6" s="3" t="s">
        <v>45</v>
      </c>
      <c r="F6" s="4">
        <v>324</v>
      </c>
      <c r="G6" s="5">
        <v>1</v>
      </c>
      <c r="H6" s="5">
        <v>3.2</v>
      </c>
      <c r="I6" s="18">
        <v>2022</v>
      </c>
      <c r="J6" s="5" t="s">
        <v>26</v>
      </c>
      <c r="K6" s="3" t="s">
        <v>40</v>
      </c>
      <c r="L6" s="5">
        <v>330</v>
      </c>
      <c r="M6" s="5"/>
      <c r="N6" s="19"/>
      <c r="O6" s="19"/>
      <c r="P6" s="19"/>
    </row>
    <row r="7" spans="1:16" ht="24" customHeight="1">
      <c r="A7" s="2">
        <v>6</v>
      </c>
      <c r="B7" s="3" t="s">
        <v>36</v>
      </c>
      <c r="C7" s="3" t="s">
        <v>37</v>
      </c>
      <c r="D7" s="3" t="s">
        <v>46</v>
      </c>
      <c r="E7" s="3" t="s">
        <v>39</v>
      </c>
      <c r="F7" s="4">
        <v>40</v>
      </c>
      <c r="G7" s="5">
        <v>1</v>
      </c>
      <c r="H7" s="5">
        <v>0.2</v>
      </c>
      <c r="I7" s="18">
        <v>2022</v>
      </c>
      <c r="J7" s="5" t="s">
        <v>26</v>
      </c>
      <c r="K7" s="3" t="s">
        <v>40</v>
      </c>
      <c r="L7" s="5">
        <v>120</v>
      </c>
      <c r="M7" s="5"/>
      <c r="N7" s="19"/>
      <c r="O7" s="19"/>
      <c r="P7" s="19"/>
    </row>
    <row r="8" spans="1:16" ht="42.95" customHeight="1">
      <c r="A8" s="2">
        <v>7</v>
      </c>
      <c r="B8" s="6" t="s">
        <v>55</v>
      </c>
      <c r="C8" s="6" t="s">
        <v>56</v>
      </c>
      <c r="D8" s="6" t="s">
        <v>57</v>
      </c>
      <c r="E8" s="6" t="s">
        <v>58</v>
      </c>
      <c r="F8" s="7">
        <v>169</v>
      </c>
      <c r="G8" s="8">
        <v>4</v>
      </c>
      <c r="H8" s="8">
        <v>2.2999999999999998</v>
      </c>
      <c r="I8" s="8">
        <v>2022</v>
      </c>
      <c r="J8" s="8" t="s">
        <v>26</v>
      </c>
      <c r="K8" s="6" t="s">
        <v>59</v>
      </c>
      <c r="L8" s="8">
        <v>202.8</v>
      </c>
      <c r="M8" s="8" t="s">
        <v>60</v>
      </c>
      <c r="N8" s="19"/>
      <c r="O8" s="19"/>
      <c r="P8" s="19"/>
    </row>
    <row r="9" spans="1:16" ht="42.95" customHeight="1">
      <c r="A9" s="2">
        <v>8</v>
      </c>
      <c r="B9" s="6" t="s">
        <v>55</v>
      </c>
      <c r="C9" s="6" t="s">
        <v>56</v>
      </c>
      <c r="D9" s="6" t="s">
        <v>61</v>
      </c>
      <c r="E9" s="6" t="s">
        <v>39</v>
      </c>
      <c r="F9" s="7">
        <v>102</v>
      </c>
      <c r="G9" s="8">
        <v>3</v>
      </c>
      <c r="H9" s="8">
        <v>0.71</v>
      </c>
      <c r="I9" s="8">
        <v>2022</v>
      </c>
      <c r="J9" s="8" t="s">
        <v>26</v>
      </c>
      <c r="K9" s="6" t="s">
        <v>62</v>
      </c>
      <c r="L9" s="8">
        <v>122.4</v>
      </c>
      <c r="M9" s="8" t="s">
        <v>60</v>
      </c>
      <c r="N9" s="19"/>
      <c r="O9" s="19"/>
      <c r="P9" s="19"/>
    </row>
    <row r="10" spans="1:16" ht="39" customHeight="1">
      <c r="A10" s="2">
        <v>9</v>
      </c>
      <c r="B10" s="6" t="s">
        <v>55</v>
      </c>
      <c r="C10" s="6" t="s">
        <v>56</v>
      </c>
      <c r="D10" s="6" t="s">
        <v>63</v>
      </c>
      <c r="E10" s="6" t="s">
        <v>39</v>
      </c>
      <c r="F10" s="7">
        <v>196</v>
      </c>
      <c r="G10" s="8">
        <v>4</v>
      </c>
      <c r="H10" s="8">
        <v>1.18</v>
      </c>
      <c r="I10" s="8">
        <v>2022</v>
      </c>
      <c r="J10" s="8" t="s">
        <v>26</v>
      </c>
      <c r="K10" s="6" t="s">
        <v>62</v>
      </c>
      <c r="L10" s="8">
        <v>235.2</v>
      </c>
      <c r="M10" s="8" t="s">
        <v>60</v>
      </c>
      <c r="N10" s="19"/>
      <c r="O10" s="19"/>
      <c r="P10" s="19"/>
    </row>
    <row r="11" spans="1:16" ht="42.95" customHeight="1">
      <c r="A11" s="2">
        <v>10</v>
      </c>
      <c r="B11" s="6" t="s">
        <v>55</v>
      </c>
      <c r="C11" s="6" t="s">
        <v>56</v>
      </c>
      <c r="D11" s="6" t="s">
        <v>64</v>
      </c>
      <c r="E11" s="6" t="s">
        <v>39</v>
      </c>
      <c r="F11" s="7">
        <v>181</v>
      </c>
      <c r="G11" s="8">
        <v>3</v>
      </c>
      <c r="H11" s="8">
        <v>1.27</v>
      </c>
      <c r="I11" s="8">
        <v>2022</v>
      </c>
      <c r="J11" s="8" t="s">
        <v>26</v>
      </c>
      <c r="K11" s="6" t="s">
        <v>62</v>
      </c>
      <c r="L11" s="8">
        <v>217.2</v>
      </c>
      <c r="M11" s="8" t="s">
        <v>60</v>
      </c>
      <c r="N11" s="19"/>
      <c r="O11" s="19"/>
      <c r="P11" s="19"/>
    </row>
    <row r="12" spans="1:16" ht="42.95" customHeight="1">
      <c r="A12" s="2">
        <v>11</v>
      </c>
      <c r="B12" s="6" t="s">
        <v>55</v>
      </c>
      <c r="C12" s="6" t="s">
        <v>56</v>
      </c>
      <c r="D12" s="6" t="s">
        <v>65</v>
      </c>
      <c r="E12" s="6" t="s">
        <v>58</v>
      </c>
      <c r="F12" s="7">
        <v>86</v>
      </c>
      <c r="G12" s="8">
        <v>3</v>
      </c>
      <c r="H12" s="8">
        <v>1.05</v>
      </c>
      <c r="I12" s="8">
        <v>2022</v>
      </c>
      <c r="J12" s="8" t="s">
        <v>26</v>
      </c>
      <c r="K12" s="6" t="s">
        <v>66</v>
      </c>
      <c r="L12" s="8">
        <v>103.2</v>
      </c>
      <c r="M12" s="8" t="s">
        <v>60</v>
      </c>
      <c r="N12" s="19"/>
      <c r="O12" s="19"/>
      <c r="P12" s="19"/>
    </row>
    <row r="13" spans="1:16" ht="42.95" customHeight="1">
      <c r="A13" s="2">
        <v>12</v>
      </c>
      <c r="B13" s="6" t="s">
        <v>55</v>
      </c>
      <c r="C13" s="6" t="s">
        <v>56</v>
      </c>
      <c r="D13" s="6" t="s">
        <v>67</v>
      </c>
      <c r="E13" s="6" t="s">
        <v>25</v>
      </c>
      <c r="F13" s="7">
        <v>48</v>
      </c>
      <c r="G13" s="8">
        <v>2</v>
      </c>
      <c r="H13" s="8">
        <v>0.67</v>
      </c>
      <c r="I13" s="8">
        <v>2022</v>
      </c>
      <c r="J13" s="8" t="s">
        <v>26</v>
      </c>
      <c r="K13" s="6" t="s">
        <v>62</v>
      </c>
      <c r="L13" s="8">
        <v>57.6</v>
      </c>
      <c r="M13" s="8" t="s">
        <v>60</v>
      </c>
      <c r="N13" s="19"/>
      <c r="O13" s="19"/>
      <c r="P13" s="19"/>
    </row>
    <row r="14" spans="1:16" ht="42.95" customHeight="1">
      <c r="A14" s="2">
        <v>13</v>
      </c>
      <c r="B14" s="6" t="s">
        <v>55</v>
      </c>
      <c r="C14" s="6" t="s">
        <v>56</v>
      </c>
      <c r="D14" s="6" t="s">
        <v>68</v>
      </c>
      <c r="E14" s="6" t="s">
        <v>39</v>
      </c>
      <c r="F14" s="7">
        <v>171</v>
      </c>
      <c r="G14" s="8">
        <v>4</v>
      </c>
      <c r="H14" s="8">
        <v>1.54</v>
      </c>
      <c r="I14" s="8">
        <v>2022</v>
      </c>
      <c r="J14" s="8" t="s">
        <v>26</v>
      </c>
      <c r="K14" s="6" t="s">
        <v>62</v>
      </c>
      <c r="L14" s="8">
        <v>205.2</v>
      </c>
      <c r="M14" s="8" t="s">
        <v>60</v>
      </c>
      <c r="N14" s="19"/>
      <c r="O14" s="19"/>
      <c r="P14" s="19"/>
    </row>
    <row r="15" spans="1:16" ht="36" customHeight="1">
      <c r="A15" s="2">
        <v>14</v>
      </c>
      <c r="B15" s="6" t="s">
        <v>55</v>
      </c>
      <c r="C15" s="6" t="s">
        <v>56</v>
      </c>
      <c r="D15" s="6" t="s">
        <v>69</v>
      </c>
      <c r="E15" s="6" t="s">
        <v>39</v>
      </c>
      <c r="F15" s="7">
        <v>64</v>
      </c>
      <c r="G15" s="8">
        <v>2</v>
      </c>
      <c r="H15" s="8">
        <v>0.45</v>
      </c>
      <c r="I15" s="8">
        <v>2022</v>
      </c>
      <c r="J15" s="8" t="s">
        <v>26</v>
      </c>
      <c r="K15" s="6" t="s">
        <v>62</v>
      </c>
      <c r="L15" s="8">
        <v>76.8</v>
      </c>
      <c r="M15" s="8" t="s">
        <v>60</v>
      </c>
      <c r="N15" s="19"/>
      <c r="O15" s="19"/>
      <c r="P15" s="19"/>
    </row>
    <row r="16" spans="1:16" ht="39" customHeight="1">
      <c r="A16" s="2">
        <v>15</v>
      </c>
      <c r="B16" s="6" t="s">
        <v>55</v>
      </c>
      <c r="C16" s="6" t="s">
        <v>56</v>
      </c>
      <c r="D16" s="6" t="s">
        <v>70</v>
      </c>
      <c r="E16" s="6" t="s">
        <v>39</v>
      </c>
      <c r="F16" s="7">
        <v>169</v>
      </c>
      <c r="G16" s="8">
        <v>4</v>
      </c>
      <c r="H16" s="8">
        <v>1.35</v>
      </c>
      <c r="I16" s="8">
        <v>2022</v>
      </c>
      <c r="J16" s="8" t="s">
        <v>26</v>
      </c>
      <c r="K16" s="6" t="s">
        <v>62</v>
      </c>
      <c r="L16" s="8">
        <v>202.8</v>
      </c>
      <c r="M16" s="8" t="s">
        <v>60</v>
      </c>
      <c r="N16" s="19"/>
      <c r="O16" s="19"/>
      <c r="P16" s="19"/>
    </row>
    <row r="17" spans="1:16" ht="42.95" customHeight="1">
      <c r="A17" s="2">
        <v>16</v>
      </c>
      <c r="B17" s="6" t="s">
        <v>55</v>
      </c>
      <c r="C17" s="6" t="s">
        <v>56</v>
      </c>
      <c r="D17" s="6" t="s">
        <v>71</v>
      </c>
      <c r="E17" s="6" t="s">
        <v>39</v>
      </c>
      <c r="F17" s="7">
        <v>84</v>
      </c>
      <c r="G17" s="8">
        <v>2</v>
      </c>
      <c r="H17" s="8">
        <v>1.05</v>
      </c>
      <c r="I17" s="8">
        <v>2022</v>
      </c>
      <c r="J17" s="8" t="s">
        <v>26</v>
      </c>
      <c r="K17" s="6" t="s">
        <v>62</v>
      </c>
      <c r="L17" s="8">
        <v>100.8</v>
      </c>
      <c r="M17" s="8" t="s">
        <v>60</v>
      </c>
      <c r="N17" s="19"/>
      <c r="O17" s="19"/>
      <c r="P17" s="19"/>
    </row>
    <row r="18" spans="1:16" ht="42.95" customHeight="1">
      <c r="A18" s="2">
        <v>17</v>
      </c>
      <c r="B18" s="6" t="s">
        <v>55</v>
      </c>
      <c r="C18" s="6" t="s">
        <v>56</v>
      </c>
      <c r="D18" s="6" t="s">
        <v>72</v>
      </c>
      <c r="E18" s="6" t="s">
        <v>39</v>
      </c>
      <c r="F18" s="7">
        <v>155</v>
      </c>
      <c r="G18" s="8">
        <v>4</v>
      </c>
      <c r="H18" s="8">
        <v>0.93</v>
      </c>
      <c r="I18" s="8">
        <v>2022</v>
      </c>
      <c r="J18" s="8" t="s">
        <v>26</v>
      </c>
      <c r="K18" s="6" t="s">
        <v>62</v>
      </c>
      <c r="L18" s="8">
        <v>186</v>
      </c>
      <c r="M18" s="8" t="s">
        <v>60</v>
      </c>
      <c r="N18" s="19"/>
      <c r="O18" s="19"/>
      <c r="P18" s="19"/>
    </row>
    <row r="19" spans="1:16" ht="42.95" customHeight="1">
      <c r="A19" s="2">
        <v>18</v>
      </c>
      <c r="B19" s="6" t="s">
        <v>55</v>
      </c>
      <c r="C19" s="6" t="s">
        <v>56</v>
      </c>
      <c r="D19" s="6" t="s">
        <v>73</v>
      </c>
      <c r="E19" s="6" t="s">
        <v>39</v>
      </c>
      <c r="F19" s="7">
        <v>96</v>
      </c>
      <c r="G19" s="8">
        <v>3</v>
      </c>
      <c r="H19" s="8">
        <v>0.86</v>
      </c>
      <c r="I19" s="8">
        <v>2022</v>
      </c>
      <c r="J19" s="8" t="s">
        <v>26</v>
      </c>
      <c r="K19" s="6" t="s">
        <v>62</v>
      </c>
      <c r="L19" s="8">
        <v>115.2</v>
      </c>
      <c r="M19" s="8" t="s">
        <v>60</v>
      </c>
      <c r="N19" s="19"/>
      <c r="O19" s="19"/>
      <c r="P19" s="19"/>
    </row>
    <row r="20" spans="1:16" ht="54" customHeight="1">
      <c r="A20" s="2">
        <v>19</v>
      </c>
      <c r="B20" s="6" t="s">
        <v>55</v>
      </c>
      <c r="C20" s="6" t="s">
        <v>74</v>
      </c>
      <c r="D20" s="6" t="s">
        <v>75</v>
      </c>
      <c r="E20" s="6" t="s">
        <v>25</v>
      </c>
      <c r="F20" s="7">
        <v>418</v>
      </c>
      <c r="G20" s="8">
        <v>10</v>
      </c>
      <c r="H20" s="8">
        <v>3.76</v>
      </c>
      <c r="I20" s="8">
        <v>2022</v>
      </c>
      <c r="J20" s="8" t="s">
        <v>26</v>
      </c>
      <c r="K20" s="6" t="s">
        <v>76</v>
      </c>
      <c r="L20" s="8" t="s">
        <v>77</v>
      </c>
      <c r="M20" s="8" t="s">
        <v>60</v>
      </c>
      <c r="N20" s="19"/>
      <c r="O20" s="19"/>
      <c r="P20" s="19"/>
    </row>
    <row r="21" spans="1:16" ht="42.95" customHeight="1">
      <c r="A21" s="2">
        <v>20</v>
      </c>
      <c r="B21" s="6" t="s">
        <v>55</v>
      </c>
      <c r="C21" s="6" t="s">
        <v>74</v>
      </c>
      <c r="D21" s="6" t="s">
        <v>78</v>
      </c>
      <c r="E21" s="6" t="s">
        <v>25</v>
      </c>
      <c r="F21" s="7">
        <v>413</v>
      </c>
      <c r="G21" s="8">
        <v>11</v>
      </c>
      <c r="H21" s="8">
        <v>3.65</v>
      </c>
      <c r="I21" s="8">
        <v>2022</v>
      </c>
      <c r="J21" s="8" t="s">
        <v>26</v>
      </c>
      <c r="K21" s="6" t="s">
        <v>76</v>
      </c>
      <c r="L21" s="8" t="s">
        <v>79</v>
      </c>
      <c r="M21" s="8" t="s">
        <v>60</v>
      </c>
      <c r="N21" s="19"/>
      <c r="O21" s="19"/>
      <c r="P21" s="19"/>
    </row>
    <row r="22" spans="1:16" ht="42.95" customHeight="1">
      <c r="A22" s="2">
        <v>21</v>
      </c>
      <c r="B22" s="6" t="s">
        <v>55</v>
      </c>
      <c r="C22" s="6" t="s">
        <v>74</v>
      </c>
      <c r="D22" s="6" t="s">
        <v>80</v>
      </c>
      <c r="E22" s="6" t="s">
        <v>81</v>
      </c>
      <c r="F22" s="7">
        <v>167</v>
      </c>
      <c r="G22" s="8">
        <v>5</v>
      </c>
      <c r="H22" s="8">
        <v>1.1599999999999999</v>
      </c>
      <c r="I22" s="8">
        <v>2022</v>
      </c>
      <c r="J22" s="8" t="s">
        <v>26</v>
      </c>
      <c r="K22" s="6" t="s">
        <v>76</v>
      </c>
      <c r="L22" s="8" t="s">
        <v>82</v>
      </c>
      <c r="M22" s="8" t="s">
        <v>60</v>
      </c>
      <c r="N22" s="19"/>
      <c r="O22" s="19"/>
      <c r="P22" s="19"/>
    </row>
    <row r="23" spans="1:16" ht="50.1" customHeight="1">
      <c r="A23" s="2">
        <v>22</v>
      </c>
      <c r="B23" s="6" t="s">
        <v>55</v>
      </c>
      <c r="C23" s="6" t="s">
        <v>74</v>
      </c>
      <c r="D23" s="6" t="s">
        <v>83</v>
      </c>
      <c r="E23" s="6" t="s">
        <v>25</v>
      </c>
      <c r="F23" s="7">
        <v>314</v>
      </c>
      <c r="G23" s="8">
        <v>7</v>
      </c>
      <c r="H23" s="8">
        <v>2.98</v>
      </c>
      <c r="I23" s="8">
        <v>2022</v>
      </c>
      <c r="J23" s="8" t="s">
        <v>26</v>
      </c>
      <c r="K23" s="6" t="s">
        <v>84</v>
      </c>
      <c r="L23" s="8" t="s">
        <v>85</v>
      </c>
      <c r="M23" s="8" t="s">
        <v>60</v>
      </c>
      <c r="N23" s="19"/>
      <c r="O23" s="19"/>
      <c r="P23" s="19"/>
    </row>
    <row r="24" spans="1:16" ht="39" customHeight="1">
      <c r="A24" s="2">
        <v>23</v>
      </c>
      <c r="B24" s="6" t="s">
        <v>55</v>
      </c>
      <c r="C24" s="6" t="s">
        <v>74</v>
      </c>
      <c r="D24" s="6" t="s">
        <v>86</v>
      </c>
      <c r="E24" s="6" t="s">
        <v>81</v>
      </c>
      <c r="F24" s="7">
        <v>201</v>
      </c>
      <c r="G24" s="8">
        <v>5</v>
      </c>
      <c r="H24" s="8">
        <v>1.41</v>
      </c>
      <c r="I24" s="8">
        <v>2022</v>
      </c>
      <c r="J24" s="8" t="s">
        <v>26</v>
      </c>
      <c r="K24" s="6" t="s">
        <v>84</v>
      </c>
      <c r="L24" s="8" t="s">
        <v>87</v>
      </c>
      <c r="M24" s="8" t="s">
        <v>60</v>
      </c>
      <c r="N24" s="19"/>
      <c r="O24" s="19"/>
      <c r="P24" s="19"/>
    </row>
    <row r="25" spans="1:16" ht="47.1" customHeight="1">
      <c r="A25" s="2">
        <v>24</v>
      </c>
      <c r="B25" s="6" t="s">
        <v>55</v>
      </c>
      <c r="C25" s="6" t="s">
        <v>74</v>
      </c>
      <c r="D25" s="6" t="s">
        <v>88</v>
      </c>
      <c r="E25" s="6" t="s">
        <v>81</v>
      </c>
      <c r="F25" s="7">
        <v>299</v>
      </c>
      <c r="G25" s="8">
        <v>12</v>
      </c>
      <c r="H25" s="8">
        <v>2.54</v>
      </c>
      <c r="I25" s="8">
        <v>2022</v>
      </c>
      <c r="J25" s="8" t="s">
        <v>26</v>
      </c>
      <c r="K25" s="6" t="s">
        <v>84</v>
      </c>
      <c r="L25" s="8" t="s">
        <v>89</v>
      </c>
      <c r="M25" s="8" t="s">
        <v>60</v>
      </c>
      <c r="N25" s="19"/>
      <c r="O25" s="19"/>
      <c r="P25" s="19"/>
    </row>
    <row r="26" spans="1:16" ht="39.950000000000003" customHeight="1">
      <c r="A26" s="2">
        <v>25</v>
      </c>
      <c r="B26" s="6" t="s">
        <v>55</v>
      </c>
      <c r="C26" s="6" t="s">
        <v>74</v>
      </c>
      <c r="D26" s="6" t="s">
        <v>90</v>
      </c>
      <c r="E26" s="6" t="s">
        <v>25</v>
      </c>
      <c r="F26" s="7">
        <v>514</v>
      </c>
      <c r="G26" s="8">
        <v>12</v>
      </c>
      <c r="H26" s="8">
        <v>4.75</v>
      </c>
      <c r="I26" s="8">
        <v>2022</v>
      </c>
      <c r="J26" s="8" t="s">
        <v>26</v>
      </c>
      <c r="K26" s="6" t="s">
        <v>84</v>
      </c>
      <c r="L26" s="8" t="s">
        <v>91</v>
      </c>
      <c r="M26" s="8" t="s">
        <v>60</v>
      </c>
      <c r="N26" s="19"/>
      <c r="O26" s="19"/>
      <c r="P26" s="19"/>
    </row>
    <row r="27" spans="1:16" ht="36.950000000000003" customHeight="1">
      <c r="A27" s="2">
        <v>26</v>
      </c>
      <c r="B27" s="6" t="s">
        <v>55</v>
      </c>
      <c r="C27" s="6" t="s">
        <v>103</v>
      </c>
      <c r="D27" s="6" t="s">
        <v>104</v>
      </c>
      <c r="E27" s="6" t="s">
        <v>39</v>
      </c>
      <c r="F27" s="7">
        <v>572</v>
      </c>
      <c r="G27" s="8">
        <v>11</v>
      </c>
      <c r="H27" s="9">
        <v>7.7144833333333303</v>
      </c>
      <c r="I27" s="8">
        <v>2022</v>
      </c>
      <c r="J27" s="8" t="s">
        <v>26</v>
      </c>
      <c r="K27" s="6" t="s">
        <v>62</v>
      </c>
      <c r="L27" s="8">
        <v>686.4</v>
      </c>
      <c r="M27" s="8" t="s">
        <v>60</v>
      </c>
      <c r="N27" s="19"/>
      <c r="O27" s="19"/>
      <c r="P27" s="19"/>
    </row>
    <row r="28" spans="1:16" ht="42.95" customHeight="1">
      <c r="A28" s="2">
        <v>27</v>
      </c>
      <c r="B28" s="6" t="s">
        <v>55</v>
      </c>
      <c r="C28" s="6" t="s">
        <v>103</v>
      </c>
      <c r="D28" s="6" t="s">
        <v>105</v>
      </c>
      <c r="E28" s="6" t="s">
        <v>39</v>
      </c>
      <c r="F28" s="7">
        <v>178</v>
      </c>
      <c r="G28" s="8">
        <v>4</v>
      </c>
      <c r="H28" s="9">
        <v>2.4232999999999998</v>
      </c>
      <c r="I28" s="8">
        <v>2022</v>
      </c>
      <c r="J28" s="8" t="s">
        <v>26</v>
      </c>
      <c r="K28" s="6" t="s">
        <v>59</v>
      </c>
      <c r="L28" s="8">
        <v>213.6</v>
      </c>
      <c r="M28" s="8" t="s">
        <v>60</v>
      </c>
      <c r="N28" s="19"/>
      <c r="O28" s="19"/>
      <c r="P28" s="19"/>
    </row>
    <row r="29" spans="1:16" ht="39" customHeight="1">
      <c r="A29" s="2">
        <v>28</v>
      </c>
      <c r="B29" s="6" t="s">
        <v>55</v>
      </c>
      <c r="C29" s="6" t="s">
        <v>103</v>
      </c>
      <c r="D29" s="6" t="s">
        <v>106</v>
      </c>
      <c r="E29" s="6" t="s">
        <v>39</v>
      </c>
      <c r="F29" s="7">
        <v>180</v>
      </c>
      <c r="G29" s="8">
        <v>4</v>
      </c>
      <c r="H29" s="9">
        <v>1.7373333333333301</v>
      </c>
      <c r="I29" s="8">
        <v>2022</v>
      </c>
      <c r="J29" s="8" t="s">
        <v>26</v>
      </c>
      <c r="K29" s="6" t="s">
        <v>62</v>
      </c>
      <c r="L29" s="8">
        <v>216</v>
      </c>
      <c r="M29" s="8" t="s">
        <v>60</v>
      </c>
      <c r="N29" s="19"/>
      <c r="O29" s="19"/>
      <c r="P29" s="19"/>
    </row>
    <row r="30" spans="1:16" ht="39" customHeight="1">
      <c r="A30" s="2">
        <v>29</v>
      </c>
      <c r="B30" s="6" t="s">
        <v>55</v>
      </c>
      <c r="C30" s="6" t="s">
        <v>114</v>
      </c>
      <c r="D30" s="6" t="s">
        <v>115</v>
      </c>
      <c r="E30" s="6" t="s">
        <v>39</v>
      </c>
      <c r="F30" s="7">
        <v>36</v>
      </c>
      <c r="G30" s="8">
        <v>1</v>
      </c>
      <c r="H30" s="9">
        <v>0.71</v>
      </c>
      <c r="I30" s="8">
        <v>2022</v>
      </c>
      <c r="J30" s="8" t="s">
        <v>26</v>
      </c>
      <c r="K30" s="6" t="s">
        <v>62</v>
      </c>
      <c r="L30" s="8">
        <v>43.2</v>
      </c>
      <c r="M30" s="8" t="s">
        <v>60</v>
      </c>
      <c r="N30" s="19"/>
      <c r="O30" s="19"/>
      <c r="P30" s="19"/>
    </row>
    <row r="31" spans="1:16" ht="42.95" customHeight="1">
      <c r="A31" s="2">
        <v>30</v>
      </c>
      <c r="B31" s="6" t="s">
        <v>55</v>
      </c>
      <c r="C31" s="6" t="s">
        <v>114</v>
      </c>
      <c r="D31" s="6" t="s">
        <v>116</v>
      </c>
      <c r="E31" s="6" t="s">
        <v>39</v>
      </c>
      <c r="F31" s="7">
        <v>72</v>
      </c>
      <c r="G31" s="8">
        <v>1</v>
      </c>
      <c r="H31" s="9">
        <v>1.18</v>
      </c>
      <c r="I31" s="8">
        <v>2022</v>
      </c>
      <c r="J31" s="8" t="s">
        <v>26</v>
      </c>
      <c r="K31" s="6" t="s">
        <v>62</v>
      </c>
      <c r="L31" s="8">
        <v>86.4</v>
      </c>
      <c r="M31" s="8" t="s">
        <v>60</v>
      </c>
      <c r="N31" s="19"/>
      <c r="O31" s="19"/>
      <c r="P31" s="19"/>
    </row>
    <row r="32" spans="1:16" ht="42.95" customHeight="1">
      <c r="A32" s="2">
        <v>31</v>
      </c>
      <c r="B32" s="6" t="s">
        <v>55</v>
      </c>
      <c r="C32" s="6" t="s">
        <v>114</v>
      </c>
      <c r="D32" s="6" t="s">
        <v>117</v>
      </c>
      <c r="E32" s="6" t="s">
        <v>39</v>
      </c>
      <c r="F32" s="7">
        <v>160</v>
      </c>
      <c r="G32" s="8">
        <v>5</v>
      </c>
      <c r="H32" s="9">
        <v>1.27</v>
      </c>
      <c r="I32" s="8">
        <v>2022</v>
      </c>
      <c r="J32" s="8" t="s">
        <v>26</v>
      </c>
      <c r="K32" s="6" t="s">
        <v>62</v>
      </c>
      <c r="L32" s="8">
        <v>192</v>
      </c>
      <c r="M32" s="8" t="s">
        <v>60</v>
      </c>
      <c r="N32" s="19"/>
      <c r="O32" s="19"/>
      <c r="P32" s="19"/>
    </row>
    <row r="33" spans="1:16" ht="38.1" customHeight="1">
      <c r="A33" s="2">
        <v>32</v>
      </c>
      <c r="B33" s="6" t="s">
        <v>55</v>
      </c>
      <c r="C33" s="6" t="s">
        <v>114</v>
      </c>
      <c r="D33" s="6" t="s">
        <v>118</v>
      </c>
      <c r="E33" s="6" t="s">
        <v>39</v>
      </c>
      <c r="F33" s="7">
        <v>171</v>
      </c>
      <c r="G33" s="8">
        <v>5</v>
      </c>
      <c r="H33" s="9">
        <v>1.54</v>
      </c>
      <c r="I33" s="8">
        <v>2022</v>
      </c>
      <c r="J33" s="8" t="s">
        <v>26</v>
      </c>
      <c r="K33" s="6" t="s">
        <v>62</v>
      </c>
      <c r="L33" s="8">
        <v>205.2</v>
      </c>
      <c r="M33" s="8" t="s">
        <v>60</v>
      </c>
      <c r="N33" s="19"/>
      <c r="O33" s="19"/>
      <c r="P33" s="19"/>
    </row>
    <row r="34" spans="1:16" ht="42" customHeight="1">
      <c r="A34" s="2">
        <v>33</v>
      </c>
      <c r="B34" s="6" t="s">
        <v>55</v>
      </c>
      <c r="C34" s="6" t="s">
        <v>114</v>
      </c>
      <c r="D34" s="6" t="s">
        <v>119</v>
      </c>
      <c r="E34" s="6" t="s">
        <v>39</v>
      </c>
      <c r="F34" s="7">
        <v>205</v>
      </c>
      <c r="G34" s="8">
        <v>8</v>
      </c>
      <c r="H34" s="9">
        <v>10</v>
      </c>
      <c r="I34" s="8">
        <v>2022</v>
      </c>
      <c r="J34" s="8" t="s">
        <v>26</v>
      </c>
      <c r="K34" s="6" t="s">
        <v>62</v>
      </c>
      <c r="L34" s="8">
        <v>246</v>
      </c>
      <c r="M34" s="8" t="s">
        <v>60</v>
      </c>
      <c r="N34" s="19"/>
      <c r="O34" s="19"/>
      <c r="P34" s="19"/>
    </row>
    <row r="35" spans="1:16" ht="69" customHeight="1">
      <c r="A35" s="2">
        <v>34</v>
      </c>
      <c r="B35" s="10" t="s">
        <v>120</v>
      </c>
      <c r="C35" s="10" t="s">
        <v>146</v>
      </c>
      <c r="D35" s="10" t="s">
        <v>147</v>
      </c>
      <c r="E35" s="10" t="s">
        <v>148</v>
      </c>
      <c r="F35" s="11">
        <v>718</v>
      </c>
      <c r="G35" s="12">
        <v>16</v>
      </c>
      <c r="H35" s="13">
        <v>6.5960000000000001</v>
      </c>
      <c r="I35" s="12">
        <v>2022</v>
      </c>
      <c r="J35" s="12" t="s">
        <v>26</v>
      </c>
      <c r="K35" s="10" t="s">
        <v>149</v>
      </c>
      <c r="L35" s="12">
        <v>861.6</v>
      </c>
      <c r="M35" s="12" t="s">
        <v>150</v>
      </c>
    </row>
    <row r="36" spans="1:16" ht="45" customHeight="1">
      <c r="A36" s="2">
        <v>35</v>
      </c>
      <c r="B36" s="10" t="s">
        <v>120</v>
      </c>
      <c r="C36" s="10" t="s">
        <v>146</v>
      </c>
      <c r="D36" s="10" t="s">
        <v>151</v>
      </c>
      <c r="E36" s="10" t="s">
        <v>152</v>
      </c>
      <c r="F36" s="11">
        <v>286</v>
      </c>
      <c r="G36" s="12">
        <v>7</v>
      </c>
      <c r="H36" s="13">
        <v>2.12</v>
      </c>
      <c r="I36" s="12">
        <v>2022</v>
      </c>
      <c r="J36" s="12" t="s">
        <v>26</v>
      </c>
      <c r="K36" s="10" t="s">
        <v>153</v>
      </c>
      <c r="L36" s="12">
        <v>343.2</v>
      </c>
      <c r="M36" s="12" t="s">
        <v>154</v>
      </c>
    </row>
    <row r="37" spans="1:16" ht="84" customHeight="1">
      <c r="A37" s="2">
        <v>36</v>
      </c>
      <c r="B37" s="10" t="s">
        <v>120</v>
      </c>
      <c r="C37" s="10" t="s">
        <v>146</v>
      </c>
      <c r="D37" s="10" t="s">
        <v>155</v>
      </c>
      <c r="E37" s="10" t="s">
        <v>156</v>
      </c>
      <c r="F37" s="11">
        <v>701</v>
      </c>
      <c r="G37" s="12">
        <v>18</v>
      </c>
      <c r="H37" s="13">
        <v>5.4420000000000002</v>
      </c>
      <c r="I37" s="12">
        <v>2022</v>
      </c>
      <c r="J37" s="12" t="s">
        <v>26</v>
      </c>
      <c r="K37" s="10" t="s">
        <v>157</v>
      </c>
      <c r="L37" s="12">
        <v>841.2</v>
      </c>
      <c r="M37" s="12" t="s">
        <v>158</v>
      </c>
    </row>
    <row r="38" spans="1:16" ht="63.95" customHeight="1">
      <c r="A38" s="2">
        <v>37</v>
      </c>
      <c r="B38" s="10" t="s">
        <v>120</v>
      </c>
      <c r="C38" s="10" t="s">
        <v>172</v>
      </c>
      <c r="D38" s="10" t="s">
        <v>173</v>
      </c>
      <c r="E38" s="10" t="s">
        <v>174</v>
      </c>
      <c r="F38" s="11">
        <v>493</v>
      </c>
      <c r="G38" s="12">
        <v>17</v>
      </c>
      <c r="H38" s="13">
        <v>6.8259999999999996</v>
      </c>
      <c r="I38" s="12">
        <v>2022</v>
      </c>
      <c r="J38" s="12" t="s">
        <v>110</v>
      </c>
      <c r="K38" s="10" t="s">
        <v>135</v>
      </c>
      <c r="L38" s="12">
        <v>591.6</v>
      </c>
      <c r="M38" s="12" t="s">
        <v>175</v>
      </c>
    </row>
    <row r="39" spans="1:16" ht="128.1" customHeight="1">
      <c r="A39" s="2">
        <v>38</v>
      </c>
      <c r="B39" s="10" t="s">
        <v>120</v>
      </c>
      <c r="C39" s="10" t="s">
        <v>172</v>
      </c>
      <c r="D39" s="10" t="s">
        <v>176</v>
      </c>
      <c r="E39" s="10" t="s">
        <v>25</v>
      </c>
      <c r="F39" s="11">
        <v>900</v>
      </c>
      <c r="G39" s="12">
        <v>25</v>
      </c>
      <c r="H39" s="13">
        <v>9.61</v>
      </c>
      <c r="I39" s="12">
        <v>2022</v>
      </c>
      <c r="J39" s="12" t="s">
        <v>26</v>
      </c>
      <c r="K39" s="10" t="s">
        <v>135</v>
      </c>
      <c r="L39" s="12">
        <v>1080</v>
      </c>
      <c r="M39" s="12" t="s">
        <v>177</v>
      </c>
    </row>
    <row r="40" spans="1:16" ht="50.1" customHeight="1">
      <c r="A40" s="2">
        <v>39</v>
      </c>
      <c r="B40" s="10" t="s">
        <v>120</v>
      </c>
      <c r="C40" s="10" t="s">
        <v>172</v>
      </c>
      <c r="D40" s="10" t="s">
        <v>147</v>
      </c>
      <c r="E40" s="10" t="s">
        <v>25</v>
      </c>
      <c r="F40" s="11">
        <v>214</v>
      </c>
      <c r="G40" s="12">
        <v>7</v>
      </c>
      <c r="H40" s="13">
        <v>3.45</v>
      </c>
      <c r="I40" s="12">
        <v>2022</v>
      </c>
      <c r="J40" s="12" t="s">
        <v>110</v>
      </c>
      <c r="K40" s="10" t="s">
        <v>178</v>
      </c>
      <c r="L40" s="12">
        <v>256.8</v>
      </c>
      <c r="M40" s="12" t="s">
        <v>179</v>
      </c>
    </row>
    <row r="41" spans="1:16" ht="111.95" customHeight="1">
      <c r="A41" s="2">
        <v>40</v>
      </c>
      <c r="B41" s="10" t="s">
        <v>120</v>
      </c>
      <c r="C41" s="10" t="s">
        <v>172</v>
      </c>
      <c r="D41" s="10" t="s">
        <v>180</v>
      </c>
      <c r="E41" s="10" t="s">
        <v>181</v>
      </c>
      <c r="F41" s="11">
        <v>712</v>
      </c>
      <c r="G41" s="12">
        <v>23</v>
      </c>
      <c r="H41" s="13">
        <v>5.97</v>
      </c>
      <c r="I41" s="12">
        <v>2022</v>
      </c>
      <c r="J41" s="12" t="s">
        <v>26</v>
      </c>
      <c r="K41" s="10" t="s">
        <v>182</v>
      </c>
      <c r="L41" s="12">
        <v>854.4</v>
      </c>
      <c r="M41" s="12" t="s">
        <v>183</v>
      </c>
    </row>
    <row r="42" spans="1:16" ht="35.1" customHeight="1">
      <c r="A42" s="14" t="s">
        <v>190</v>
      </c>
      <c r="B42" s="15"/>
      <c r="C42" s="15"/>
      <c r="D42" s="15"/>
      <c r="E42" s="15"/>
      <c r="F42" s="16">
        <f>SUM(F2:F41)</f>
        <v>10391</v>
      </c>
      <c r="G42" s="16">
        <f>SUM(G2:G41)</f>
        <v>269</v>
      </c>
      <c r="H42" s="17">
        <f>SUM(H2:H41)</f>
        <v>109.96911666666701</v>
      </c>
      <c r="I42" s="16">
        <f>SUM(I2:I41)</f>
        <v>80880</v>
      </c>
      <c r="J42" s="15"/>
      <c r="K42" s="15"/>
      <c r="L42" s="20">
        <f>SUM(L27:L41)</f>
        <v>6717.6</v>
      </c>
      <c r="M42" s="21"/>
    </row>
  </sheetData>
  <phoneticPr fontId="21" type="noConversion"/>
  <printOptions horizontalCentered="1"/>
  <pageMargins left="0.75138888888888899" right="0.75138888888888899" top="1" bottom="1" header="0.5" footer="0.5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5</vt:i4>
      </vt:variant>
      <vt:variant>
        <vt:lpstr>命名范围</vt:lpstr>
      </vt:variant>
      <vt:variant>
        <vt:i4>3</vt:i4>
      </vt:variant>
    </vt:vector>
  </HeadingPairs>
  <TitlesOfParts>
    <vt:vector size="8" baseType="lpstr">
      <vt:lpstr>附表一老旧小区改造计划表</vt:lpstr>
      <vt:lpstr>附表二2020-2022</vt:lpstr>
      <vt:lpstr>2020</vt:lpstr>
      <vt:lpstr>2021</vt:lpstr>
      <vt:lpstr>2022</vt:lpstr>
      <vt:lpstr>'2020'!Print_Titles</vt:lpstr>
      <vt:lpstr>'2021'!Print_Titles</vt:lpstr>
      <vt:lpstr>'2022'!Print_Titles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hdcb</dc:creator>
  <cp:lastModifiedBy>Administrator</cp:lastModifiedBy>
  <dcterms:created xsi:type="dcterms:W3CDTF">2020-06-22T23:19:00Z</dcterms:created>
  <dcterms:modified xsi:type="dcterms:W3CDTF">2020-06-28T03:18:10Z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2052-11.1.0.9662</vt:lpwstr>
  </property>
</Properties>
</file>