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 firstSheet="5" activeTab="8"/>
  </bookViews>
  <sheets>
    <sheet name="附表1-1部门收支总表" sheetId="4" r:id="rId1"/>
    <sheet name="附表1-2部门收入总表" sheetId="8" r:id="rId2"/>
    <sheet name="附表1-3部门支出总表" sheetId="9" r:id="rId3"/>
    <sheet name="附表1-4财政拨款收支表" sheetId="10" r:id="rId4"/>
    <sheet name="附表1-5一般公共预算支出表" sheetId="12" r:id="rId5"/>
    <sheet name="附表1-6一般公共预算基本支出(部门经济科目)" sheetId="13" r:id="rId6"/>
    <sheet name="附表1-7一般预算基本支出(政府经济科目)" sheetId="16" r:id="rId7"/>
    <sheet name="附表1-8政府性基金" sheetId="14" r:id="rId8"/>
    <sheet name="附表1-9三公经费预算" sheetId="15" r:id="rId9"/>
  </sheets>
  <definedNames>
    <definedName name="_xlnm.Print_Area" localSheetId="0">'附表1-1部门收支总表'!$A$1:$D$27</definedName>
    <definedName name="_xlnm.Print_Area" localSheetId="2">'附表1-3部门支出总表'!$A$1:$F$16</definedName>
    <definedName name="_xlnm.Print_Area" localSheetId="5">'附表1-6一般公共预算基本支出(部门经济科目)'!$A$1:$C$53</definedName>
    <definedName name="_xlnm.Print_Area" localSheetId="6">'附表1-7一般预算基本支出(政府经济科目)'!$A$1:$C$31</definedName>
    <definedName name="_xlnm.Print_Area">#N/A</definedName>
    <definedName name="_xlnm.Print_Titles" localSheetId="1">'附表1-2部门收入总表'!$1:$6</definedName>
    <definedName name="_xlnm.Print_Titles" localSheetId="2">'附表1-3部门支出总表'!$1:$7</definedName>
    <definedName name="_xlnm.Print_Titles" localSheetId="4">'附表1-5一般公共预算支出表'!$1:$7</definedName>
    <definedName name="_xlnm.Print_Titles" localSheetId="6">'附表1-7一般预算基本支出(政府经济科目)'!$1:$4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C16" i="13"/>
  <c r="C11"/>
  <c r="D9" i="4"/>
  <c r="D8"/>
  <c r="C5" i="16"/>
  <c r="C31"/>
  <c r="C27"/>
  <c r="C5" i="13"/>
  <c r="C53"/>
  <c r="C50"/>
  <c r="C46"/>
  <c r="C35"/>
  <c r="C32"/>
  <c r="C28"/>
  <c r="C9"/>
  <c r="C7"/>
  <c r="G13" i="12"/>
  <c r="D12" i="10"/>
  <c r="D6"/>
  <c r="B7"/>
  <c r="F13" i="9"/>
  <c r="F12"/>
  <c r="H12" i="8"/>
  <c r="H11"/>
  <c r="D7" i="4"/>
  <c r="B7"/>
</calcChain>
</file>

<file path=xl/sharedStrings.xml><?xml version="1.0" encoding="utf-8"?>
<sst xmlns="http://schemas.openxmlformats.org/spreadsheetml/2006/main" count="366" uniqueCount="213">
  <si>
    <t xml:space="preserve">                                                      </t>
  </si>
  <si>
    <t>单位:万元</t>
  </si>
  <si>
    <t>收                  入</t>
  </si>
  <si>
    <t>支                  出</t>
  </si>
  <si>
    <t>项         目</t>
  </si>
  <si>
    <t>本年预算</t>
  </si>
  <si>
    <t>一、基本支出</t>
  </si>
  <si>
    <t xml:space="preserve">    　经费拨款</t>
  </si>
  <si>
    <t xml:space="preserve">      工资福利支出</t>
  </si>
  <si>
    <t xml:space="preserve">      一般商品和服务支出</t>
  </si>
  <si>
    <t xml:space="preserve">      对个人和家庭的补助</t>
  </si>
  <si>
    <t>二、项目支出</t>
  </si>
  <si>
    <t xml:space="preserve">      专项商品和服务支出</t>
  </si>
  <si>
    <t xml:space="preserve">      对企事业单位的补贴</t>
  </si>
  <si>
    <t xml:space="preserve">      债务利息支出</t>
  </si>
  <si>
    <t xml:space="preserve">      其他资本性支出</t>
  </si>
  <si>
    <t xml:space="preserve">      基本建设支出</t>
  </si>
  <si>
    <t xml:space="preserve">      其他支出</t>
  </si>
  <si>
    <t>三、经营支出</t>
  </si>
  <si>
    <t>四、对附属单位补助支出</t>
  </si>
  <si>
    <t>五、上缴上级支出</t>
  </si>
  <si>
    <t>本 年 收 入 合 计</t>
  </si>
  <si>
    <t>本　年　支　出　合　计</t>
  </si>
  <si>
    <t>七、结余分配</t>
  </si>
  <si>
    <t>收  入  总  计</t>
  </si>
  <si>
    <t>支  出  总  计</t>
  </si>
  <si>
    <t>一、一般公共预算拨款</t>
    <phoneticPr fontId="2" type="noConversion"/>
  </si>
  <si>
    <t xml:space="preserve">   　 纳入一般公共预算管理的非税收入拨款</t>
    <phoneticPr fontId="2" type="noConversion"/>
  </si>
  <si>
    <t>二、上级主管部门（单位）补助收入</t>
    <phoneticPr fontId="2" type="noConversion"/>
  </si>
  <si>
    <t>对个人和家庭的补助</t>
    <phoneticPr fontId="2" type="noConversion"/>
  </si>
  <si>
    <t>三、政府性基金拨款</t>
    <phoneticPr fontId="2" type="noConversion"/>
  </si>
  <si>
    <t>四、财政专户管理的非税收入拨款</t>
    <phoneticPr fontId="2" type="noConversion"/>
  </si>
  <si>
    <t>五、经营收入</t>
    <phoneticPr fontId="2" type="noConversion"/>
  </si>
  <si>
    <t>六、上级财政补助收入</t>
    <phoneticPr fontId="2" type="noConversion"/>
  </si>
  <si>
    <t>七、附属单位缴款</t>
    <phoneticPr fontId="2" type="noConversion"/>
  </si>
  <si>
    <t>八、其他收入</t>
    <phoneticPr fontId="2" type="noConversion"/>
  </si>
  <si>
    <t>六、其他支出</t>
    <phoneticPr fontId="2" type="noConversion"/>
  </si>
  <si>
    <t>九、用事业基金弥补收支差额</t>
    <phoneticPr fontId="2" type="noConversion"/>
  </si>
  <si>
    <t>十、上年结转（结余）</t>
    <phoneticPr fontId="2" type="noConversion"/>
  </si>
  <si>
    <t>八、结转下年</t>
    <phoneticPr fontId="2" type="noConversion"/>
  </si>
  <si>
    <t>部门收支总表</t>
    <phoneticPr fontId="2" type="noConversion"/>
  </si>
  <si>
    <t>单位：万元</t>
  </si>
  <si>
    <t>单位代码</t>
  </si>
  <si>
    <t>总计</t>
  </si>
  <si>
    <t>经营收入</t>
  </si>
  <si>
    <t>附属单位缴款</t>
  </si>
  <si>
    <t>其他收入</t>
  </si>
  <si>
    <t>用事业基金弥补收支差额</t>
  </si>
  <si>
    <t>合计</t>
  </si>
  <si>
    <t>经费拨款</t>
  </si>
  <si>
    <t>**</t>
  </si>
  <si>
    <t>功能科目</t>
  </si>
  <si>
    <t xml:space="preserve"> 科目名称(单位)</t>
  </si>
  <si>
    <t>财政专户管理的非税收入拨款</t>
  </si>
  <si>
    <t>类</t>
  </si>
  <si>
    <t>款</t>
  </si>
  <si>
    <t>项</t>
  </si>
  <si>
    <t>一般公共预算拨款</t>
    <phoneticPr fontId="2" type="noConversion"/>
  </si>
  <si>
    <t>政府性基金拨款</t>
    <phoneticPr fontId="2" type="noConversion"/>
  </si>
  <si>
    <t>上级财政补助收入</t>
    <phoneticPr fontId="2" type="noConversion"/>
  </si>
  <si>
    <t>上级主管部门(单位)补助收入</t>
    <phoneticPr fontId="2" type="noConversion"/>
  </si>
  <si>
    <t>上年结转(结余)</t>
    <phoneticPr fontId="2" type="noConversion"/>
  </si>
  <si>
    <t>纳入一般公共预算管理的非税收入拨款</t>
    <phoneticPr fontId="2" type="noConversion"/>
  </si>
  <si>
    <t>科目名称(单位)</t>
  </si>
  <si>
    <t>部门支出总表</t>
    <phoneticPr fontId="2" type="noConversion"/>
  </si>
  <si>
    <t>部门收入总表</t>
    <phoneticPr fontId="2" type="noConversion"/>
  </si>
  <si>
    <t>一、一般公共预算拨款</t>
    <phoneticPr fontId="2" type="noConversion"/>
  </si>
  <si>
    <t xml:space="preserve">   　 纳入一般公共预算管理的非税收入拨款</t>
    <phoneticPr fontId="2" type="noConversion"/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</si>
  <si>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</si>
  <si>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</si>
  <si>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</si>
  <si>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</si>
  <si>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</si>
  <si>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</si>
  <si>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</si>
  <si>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</si>
  <si>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</si>
  <si>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</si>
  <si>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</si>
  <si>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</si>
  <si>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</si>
  <si>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</si>
  <si>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十五、国土海洋气象等支出</t>
  </si>
  <si>
    <t>十六、住房保障支出</t>
  </si>
  <si>
    <t>十八、预备费</t>
  </si>
  <si>
    <t>十九、债务付息支出</t>
  </si>
  <si>
    <t>二十、其他支出</t>
  </si>
  <si>
    <t>财政拨款总表</t>
    <phoneticPr fontId="2" type="noConversion"/>
  </si>
  <si>
    <t>十七、粮油物资储备支出</t>
    <phoneticPr fontId="2" type="noConversion"/>
  </si>
  <si>
    <t>基本支出</t>
  </si>
  <si>
    <t>项目支出</t>
  </si>
  <si>
    <t>单位名称(功能科目)</t>
  </si>
  <si>
    <t>总  计</t>
  </si>
  <si>
    <t>一般公共预算支出表</t>
    <phoneticPr fontId="2" type="noConversion"/>
  </si>
  <si>
    <t>工资福利支出</t>
    <phoneticPr fontId="2" type="noConversion"/>
  </si>
  <si>
    <t>小计</t>
    <phoneticPr fontId="2" type="noConversion"/>
  </si>
  <si>
    <t>奖金</t>
    <phoneticPr fontId="2" type="noConversion"/>
  </si>
  <si>
    <t>社会保障缴费</t>
    <phoneticPr fontId="2" type="noConversion"/>
  </si>
  <si>
    <t>其他工资福利支出</t>
    <phoneticPr fontId="2" type="noConversion"/>
  </si>
  <si>
    <t>经济分类科目</t>
    <phoneticPr fontId="2" type="noConversion"/>
  </si>
  <si>
    <t>津贴补贴</t>
    <phoneticPr fontId="2" type="noConversion"/>
  </si>
  <si>
    <t>绩效工资</t>
    <phoneticPr fontId="2" type="noConversion"/>
  </si>
  <si>
    <t>办公费</t>
    <phoneticPr fontId="2" type="noConversion"/>
  </si>
  <si>
    <t>印刷费</t>
    <phoneticPr fontId="2" type="noConversion"/>
  </si>
  <si>
    <t>水费</t>
    <phoneticPr fontId="2" type="noConversion"/>
  </si>
  <si>
    <t>电费</t>
    <phoneticPr fontId="2" type="noConversion"/>
  </si>
  <si>
    <t>邮电费</t>
    <phoneticPr fontId="2" type="noConversion"/>
  </si>
  <si>
    <t>物业管理费</t>
    <phoneticPr fontId="2" type="noConversion"/>
  </si>
  <si>
    <t>公务用车运行维护费</t>
    <phoneticPr fontId="2" type="noConversion"/>
  </si>
  <si>
    <t>其他交通费用</t>
    <phoneticPr fontId="2" type="noConversion"/>
  </si>
  <si>
    <t>差旅费</t>
    <phoneticPr fontId="2" type="noConversion"/>
  </si>
  <si>
    <t>维修费</t>
    <phoneticPr fontId="2" type="noConversion"/>
  </si>
  <si>
    <t>租赁费</t>
    <phoneticPr fontId="2" type="noConversion"/>
  </si>
  <si>
    <t>会议费</t>
    <phoneticPr fontId="2" type="noConversion"/>
  </si>
  <si>
    <t>一般商品和服务支出</t>
  </si>
  <si>
    <t>培训费</t>
    <phoneticPr fontId="2" type="noConversion"/>
  </si>
  <si>
    <t>公务接待费</t>
    <phoneticPr fontId="2" type="noConversion"/>
  </si>
  <si>
    <t>专用材料费</t>
    <phoneticPr fontId="2" type="noConversion"/>
  </si>
  <si>
    <t>工会经费</t>
    <phoneticPr fontId="2" type="noConversion"/>
  </si>
  <si>
    <t>福利费</t>
    <phoneticPr fontId="2" type="noConversion"/>
  </si>
  <si>
    <t>因公出国(境)费用</t>
    <phoneticPr fontId="2" type="noConversion"/>
  </si>
  <si>
    <t>劳务费</t>
    <phoneticPr fontId="2" type="noConversion"/>
  </si>
  <si>
    <t>委托业务费</t>
  </si>
  <si>
    <t>税金及附加费用</t>
    <phoneticPr fontId="2" type="noConversion"/>
  </si>
  <si>
    <t>其他商品和服务支出</t>
    <phoneticPr fontId="2" type="noConversion"/>
  </si>
  <si>
    <t>对个人和家庭补助</t>
  </si>
  <si>
    <t>小计</t>
  </si>
  <si>
    <t>离休费</t>
    <phoneticPr fontId="2" type="noConversion"/>
  </si>
  <si>
    <t>退休费</t>
    <phoneticPr fontId="2" type="noConversion"/>
  </si>
  <si>
    <t>退职（役）费</t>
    <phoneticPr fontId="2" type="noConversion"/>
  </si>
  <si>
    <t>抚恤金</t>
    <phoneticPr fontId="2" type="noConversion"/>
  </si>
  <si>
    <t>生活补助</t>
    <phoneticPr fontId="2" type="noConversion"/>
  </si>
  <si>
    <t>救济费</t>
    <phoneticPr fontId="2" type="noConversion"/>
  </si>
  <si>
    <t>医疗费</t>
    <phoneticPr fontId="2" type="noConversion"/>
  </si>
  <si>
    <t>助学金</t>
    <phoneticPr fontId="2" type="noConversion"/>
  </si>
  <si>
    <t>奖励金</t>
    <phoneticPr fontId="2" type="noConversion"/>
  </si>
  <si>
    <t>住房公积金</t>
    <phoneticPr fontId="2" type="noConversion"/>
  </si>
  <si>
    <t>其他对个人和家庭补助</t>
  </si>
  <si>
    <t>金额</t>
  </si>
  <si>
    <t>基本工资</t>
    <phoneticPr fontId="2" type="noConversion"/>
  </si>
  <si>
    <t>功能科目名称</t>
  </si>
  <si>
    <t>项    目</t>
  </si>
  <si>
    <t>本年预算数</t>
  </si>
  <si>
    <t>1、因公出国(境)费用</t>
  </si>
  <si>
    <t>2、公务接待费</t>
  </si>
  <si>
    <t>3、公务用车购置及运行维护费</t>
  </si>
  <si>
    <t xml:space="preserve">   其中：（1）公务用车购置</t>
  </si>
  <si>
    <t xml:space="preserve">         （2）公务用车运行维护费</t>
  </si>
  <si>
    <t>预算公开表5</t>
  </si>
  <si>
    <t>预算公开表4</t>
    <phoneticPr fontId="2" type="noConversion"/>
  </si>
  <si>
    <t>预算公开表3</t>
  </si>
  <si>
    <t>预算公开表2</t>
    <phoneticPr fontId="2" type="noConversion"/>
  </si>
  <si>
    <t>预算公开表1</t>
    <phoneticPr fontId="2" type="noConversion"/>
  </si>
  <si>
    <t>2018年公共财政拨款"三公"经费预算表</t>
    <phoneticPr fontId="2" type="noConversion"/>
  </si>
  <si>
    <t>政府经济分类</t>
    <phoneticPr fontId="2" type="noConversion"/>
  </si>
  <si>
    <t>金额</t>
    <phoneticPr fontId="2" type="noConversion"/>
  </si>
  <si>
    <t>总计</t>
    <phoneticPr fontId="2" type="noConversion"/>
  </si>
  <si>
    <t>工资奖金津补贴</t>
    <phoneticPr fontId="2" type="noConversion"/>
  </si>
  <si>
    <t>机关商品和服务支出</t>
    <phoneticPr fontId="2" type="noConversion"/>
  </si>
  <si>
    <t>办公经费</t>
    <phoneticPr fontId="2" type="noConversion"/>
  </si>
  <si>
    <t>培训费</t>
  </si>
  <si>
    <t>专用材料购置费</t>
    <phoneticPr fontId="2" type="noConversion"/>
  </si>
  <si>
    <t>委托业务费</t>
    <phoneticPr fontId="2" type="noConversion"/>
  </si>
  <si>
    <t>公务接待费</t>
  </si>
  <si>
    <t>因公出国(境)费用</t>
  </si>
  <si>
    <t>公务用车运行维护费</t>
  </si>
  <si>
    <t>维修(护)费</t>
  </si>
  <si>
    <t>其他商品和服务支出</t>
  </si>
  <si>
    <t>工资福利支出</t>
  </si>
  <si>
    <t>商品和服务支出</t>
  </si>
  <si>
    <t>其他对事业单位补助</t>
  </si>
  <si>
    <t>社会福利和救助</t>
  </si>
  <si>
    <t>助学金</t>
  </si>
  <si>
    <t>个人农业生产补贴</t>
  </si>
  <si>
    <t>离退休费</t>
  </si>
  <si>
    <t>机关工资福利支出</t>
    <phoneticPr fontId="2" type="noConversion"/>
  </si>
  <si>
    <t>对事业单位经常性补助</t>
    <phoneticPr fontId="2" type="noConversion"/>
  </si>
  <si>
    <t>一般公共预算基本支出表(政府预算经济科目)</t>
    <phoneticPr fontId="2" type="noConversion"/>
  </si>
  <si>
    <t>预算公开表6</t>
    <phoneticPr fontId="2" type="noConversion"/>
  </si>
  <si>
    <t>预算公开表7</t>
    <phoneticPr fontId="2" type="noConversion"/>
  </si>
  <si>
    <t>预算公开表9</t>
    <phoneticPr fontId="2" type="noConversion"/>
  </si>
  <si>
    <t>此表如无数字则表示单位无该项支出</t>
  </si>
  <si>
    <t>019</t>
  </si>
  <si>
    <t>中共衡阳市委办公室</t>
  </si>
  <si>
    <t>201</t>
  </si>
  <si>
    <t>31</t>
  </si>
  <si>
    <t>01</t>
  </si>
  <si>
    <t xml:space="preserve">  </t>
  </si>
  <si>
    <t xml:space="preserve">  行政运行（党委办公厅（室）及相关机构事务）</t>
  </si>
  <si>
    <t>02</t>
  </si>
  <si>
    <t xml:space="preserve">  一般行政管理事务（党委办公厅（室）及相关机构事务）</t>
  </si>
  <si>
    <t>99</t>
  </si>
  <si>
    <t xml:space="preserve">  其他党委办公厅（室）及相关机构事务支出</t>
  </si>
  <si>
    <t>208</t>
  </si>
  <si>
    <t>05</t>
  </si>
  <si>
    <t xml:space="preserve">  机关事业单位基本养老保险缴费支出</t>
  </si>
  <si>
    <t>210</t>
  </si>
  <si>
    <t>11</t>
  </si>
  <si>
    <t xml:space="preserve">  行政单位医疗</t>
  </si>
  <si>
    <t>03</t>
  </si>
  <si>
    <t xml:space="preserve">  公务员医疗补助</t>
  </si>
  <si>
    <t>221</t>
  </si>
  <si>
    <t xml:space="preserve">  住房公积金</t>
  </si>
  <si>
    <t>预算公开表8</t>
  </si>
  <si>
    <t>政府性基金预算支出表</t>
  </si>
  <si>
    <t>政府性基金预算支出</t>
  </si>
  <si>
    <t>机关事业单位基本养老保险缴费</t>
    <phoneticPr fontId="2" type="noConversion"/>
  </si>
  <si>
    <t>职工基本医疗保险缴费</t>
    <phoneticPr fontId="2" type="noConversion"/>
  </si>
  <si>
    <t>公务员医疗补助缴费</t>
    <phoneticPr fontId="2" type="noConversion"/>
  </si>
  <si>
    <t>医疗费</t>
    <phoneticPr fontId="2" type="noConversion"/>
  </si>
  <si>
    <t>手续费</t>
    <phoneticPr fontId="2" type="noConversion"/>
  </si>
  <si>
    <t>咨询费</t>
    <phoneticPr fontId="2" type="noConversion"/>
  </si>
  <si>
    <t>一般公共预算基本支出表(部门预算经济科目)</t>
    <phoneticPr fontId="2" type="noConversion"/>
  </si>
</sst>
</file>

<file path=xl/styles.xml><?xml version="1.0" encoding="utf-8"?>
<styleSheet xmlns="http://schemas.openxmlformats.org/spreadsheetml/2006/main">
  <numFmts count="9">
    <numFmt numFmtId="176" formatCode="00"/>
    <numFmt numFmtId="177" formatCode="0000"/>
    <numFmt numFmtId="178" formatCode="#,##0.0_ "/>
    <numFmt numFmtId="179" formatCode="* #,##0.00;* \-#,##0.00;* &quot;&quot;??;@"/>
    <numFmt numFmtId="180" formatCode="0.00_);[Red]\(0.00\)"/>
    <numFmt numFmtId="181" formatCode="#,##0.0000"/>
    <numFmt numFmtId="182" formatCode="#,##0.00_ "/>
    <numFmt numFmtId="183" formatCode="#,##0.00_);[Red]\(#,##0.00\)"/>
    <numFmt numFmtId="184" formatCode="#,##0.00;[Red]#,##0.00"/>
  </numFmts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8"/>
      <name val="黑体"/>
      <family val="3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90">
    <xf numFmtId="0" fontId="0" fillId="0" borderId="0" xfId="0">
      <alignment vertical="center"/>
    </xf>
    <xf numFmtId="0" fontId="2" fillId="0" borderId="0" xfId="4">
      <alignment vertical="center"/>
    </xf>
    <xf numFmtId="0" fontId="3" fillId="0" borderId="0" xfId="4" applyFont="1" applyAlignment="1">
      <alignment horizontal="right"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>
      <alignment vertical="center"/>
    </xf>
    <xf numFmtId="0" fontId="3" fillId="2" borderId="1" xfId="4" applyFont="1" applyFill="1" applyBorder="1" applyAlignment="1">
      <alignment horizontal="centerContinuous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2" fillId="0" borderId="0" xfId="4" applyFill="1">
      <alignment vertical="center"/>
    </xf>
    <xf numFmtId="0" fontId="3" fillId="0" borderId="4" xfId="4" applyFont="1" applyFill="1" applyBorder="1" applyAlignment="1">
      <alignment horizontal="left" vertical="center"/>
    </xf>
    <xf numFmtId="0" fontId="3" fillId="0" borderId="3" xfId="4" applyFont="1" applyFill="1" applyBorder="1">
      <alignment vertical="center"/>
    </xf>
    <xf numFmtId="0" fontId="3" fillId="0" borderId="4" xfId="4" applyFont="1" applyFill="1" applyBorder="1" applyAlignment="1">
      <alignment vertical="center"/>
    </xf>
    <xf numFmtId="0" fontId="3" fillId="0" borderId="3" xfId="4" applyFont="1" applyFill="1" applyBorder="1" applyAlignment="1">
      <alignment horizontal="left" vertical="center"/>
    </xf>
    <xf numFmtId="4" fontId="3" fillId="0" borderId="5" xfId="4" applyNumberFormat="1" applyFont="1" applyFill="1" applyBorder="1" applyAlignment="1">
      <alignment horizontal="right" vertical="center" wrapText="1"/>
    </xf>
    <xf numFmtId="4" fontId="3" fillId="0" borderId="1" xfId="4" applyNumberFormat="1" applyFont="1" applyFill="1" applyBorder="1" applyAlignment="1">
      <alignment horizontal="right" vertical="center" wrapText="1"/>
    </xf>
    <xf numFmtId="0" fontId="2" fillId="0" borderId="1" xfId="4" applyFill="1" applyBorder="1">
      <alignment vertical="center"/>
    </xf>
    <xf numFmtId="0" fontId="3" fillId="0" borderId="1" xfId="4" applyFont="1" applyFill="1" applyBorder="1">
      <alignment vertical="center"/>
    </xf>
    <xf numFmtId="0" fontId="3" fillId="0" borderId="1" xfId="4" applyFont="1" applyFill="1" applyBorder="1" applyAlignment="1">
      <alignment horizontal="left" vertical="center"/>
    </xf>
    <xf numFmtId="180" fontId="3" fillId="0" borderId="5" xfId="4" applyNumberFormat="1" applyFont="1" applyFill="1" applyBorder="1" applyAlignment="1">
      <alignment horizontal="right" vertical="center" wrapText="1"/>
    </xf>
    <xf numFmtId="0" fontId="3" fillId="0" borderId="3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1" xfId="4" applyFont="1" applyBorder="1">
      <alignment vertical="center"/>
    </xf>
    <xf numFmtId="0" fontId="2" fillId="0" borderId="0" xfId="4" applyAlignment="1">
      <alignment horizontal="left"/>
    </xf>
    <xf numFmtId="0" fontId="3" fillId="0" borderId="0" xfId="2" applyFont="1">
      <alignment vertical="center"/>
    </xf>
    <xf numFmtId="0" fontId="2" fillId="0" borderId="0" xfId="2" applyFill="1" applyAlignment="1">
      <alignment vertical="center"/>
    </xf>
    <xf numFmtId="0" fontId="3" fillId="0" borderId="0" xfId="2" applyFont="1" applyAlignment="1">
      <alignment horizontal="right" vertical="center"/>
    </xf>
    <xf numFmtId="0" fontId="2" fillId="0" borderId="0" xfId="2">
      <alignment vertical="center"/>
    </xf>
    <xf numFmtId="176" fontId="3" fillId="3" borderId="0" xfId="2" applyNumberFormat="1" applyFont="1" applyFill="1" applyAlignment="1" applyProtection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77" fontId="3" fillId="3" borderId="0" xfId="2" applyNumberFormat="1" applyFont="1" applyFill="1" applyAlignment="1" applyProtection="1">
      <alignment horizontal="center" vertical="center"/>
    </xf>
    <xf numFmtId="178" fontId="2" fillId="0" borderId="0" xfId="2" applyNumberFormat="1" applyFont="1" applyFill="1" applyAlignment="1" applyProtection="1">
      <alignment horizontal="right" vertical="center"/>
    </xf>
    <xf numFmtId="0" fontId="3" fillId="3" borderId="0" xfId="2" applyNumberFormat="1" applyFont="1" applyFill="1" applyAlignment="1" applyProtection="1">
      <alignment horizontal="left" vertical="center"/>
    </xf>
    <xf numFmtId="0" fontId="3" fillId="0" borderId="0" xfId="3" applyFont="1" applyAlignment="1">
      <alignment horizontal="center" vertical="center" wrapText="1"/>
    </xf>
    <xf numFmtId="179" fontId="3" fillId="3" borderId="0" xfId="3" applyNumberFormat="1" applyFont="1" applyFill="1" applyAlignment="1">
      <alignment horizontal="center" vertical="center"/>
    </xf>
    <xf numFmtId="0" fontId="2" fillId="0" borderId="0" xfId="3">
      <alignment vertical="center"/>
    </xf>
    <xf numFmtId="0" fontId="3" fillId="0" borderId="0" xfId="3" applyFont="1" applyAlignment="1">
      <alignment horizontal="centerContinuous" vertical="center"/>
    </xf>
    <xf numFmtId="0" fontId="3" fillId="3" borderId="0" xfId="3" applyFont="1" applyFill="1" applyAlignment="1">
      <alignment vertical="center"/>
    </xf>
    <xf numFmtId="0" fontId="3" fillId="2" borderId="2" xfId="3" applyFont="1" applyFill="1" applyBorder="1" applyAlignment="1">
      <alignment horizontal="centerContinuous" vertical="center"/>
    </xf>
    <xf numFmtId="0" fontId="3" fillId="2" borderId="7" xfId="3" applyFont="1" applyFill="1" applyBorder="1" applyAlignment="1">
      <alignment horizontal="centerContinuous" vertical="center"/>
    </xf>
    <xf numFmtId="0" fontId="3" fillId="2" borderId="6" xfId="3" applyFont="1" applyFill="1" applyBorder="1" applyAlignment="1">
      <alignment horizontal="center" vertical="center" wrapText="1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Font="1" applyFill="1" applyAlignment="1">
      <alignment horizontal="left" vertical="center"/>
    </xf>
    <xf numFmtId="179" fontId="3" fillId="0" borderId="0" xfId="3" applyNumberFormat="1" applyFont="1" applyFill="1" applyAlignment="1">
      <alignment horizontal="center" vertical="center"/>
    </xf>
    <xf numFmtId="0" fontId="2" fillId="0" borderId="0" xfId="3" applyFill="1">
      <alignment vertical="center"/>
    </xf>
    <xf numFmtId="49" fontId="3" fillId="3" borderId="0" xfId="3" applyNumberFormat="1" applyFont="1" applyFill="1" applyAlignment="1">
      <alignment horizontal="center" vertical="center"/>
    </xf>
    <xf numFmtId="0" fontId="3" fillId="3" borderId="0" xfId="3" applyFont="1" applyFill="1" applyAlignment="1">
      <alignment horizontal="left" vertical="center"/>
    </xf>
    <xf numFmtId="184" fontId="3" fillId="0" borderId="1" xfId="4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176" fontId="3" fillId="3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3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179" fontId="3" fillId="0" borderId="0" xfId="1" applyNumberFormat="1" applyFont="1" applyFill="1" applyAlignment="1">
      <alignment horizontal="center" vertical="center"/>
    </xf>
    <xf numFmtId="176" fontId="3" fillId="3" borderId="0" xfId="1" applyNumberFormat="1" applyFont="1" applyFill="1" applyAlignment="1">
      <alignment horizontal="center" vertical="center"/>
    </xf>
    <xf numFmtId="177" fontId="3" fillId="3" borderId="0" xfId="1" applyNumberFormat="1" applyFont="1" applyFill="1" applyAlignment="1">
      <alignment horizontal="center" vertical="center"/>
    </xf>
    <xf numFmtId="179" fontId="3" fillId="3" borderId="0" xfId="1" applyNumberFormat="1" applyFont="1" applyFill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0" xfId="5" applyNumberFormat="1" applyFont="1" applyFill="1" applyAlignment="1" applyProtection="1">
      <alignment vertical="center"/>
    </xf>
    <xf numFmtId="0" fontId="1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" fillId="0" borderId="0" xfId="5"/>
    <xf numFmtId="0" fontId="7" fillId="0" borderId="0" xfId="5" applyFont="1" applyAlignment="1">
      <alignment vertical="center"/>
    </xf>
    <xf numFmtId="0" fontId="1" fillId="0" borderId="0" xfId="5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182" fontId="3" fillId="0" borderId="2" xfId="4" applyNumberFormat="1" applyFont="1" applyFill="1" applyBorder="1" applyAlignment="1" applyProtection="1">
      <alignment horizontal="right" vertical="center" wrapText="1"/>
    </xf>
    <xf numFmtId="180" fontId="3" fillId="0" borderId="2" xfId="4" applyNumberFormat="1" applyFont="1" applyFill="1" applyBorder="1" applyAlignment="1" applyProtection="1">
      <alignment horizontal="right" vertical="center" wrapText="1"/>
    </xf>
    <xf numFmtId="0" fontId="2" fillId="0" borderId="3" xfId="4" applyFont="1" applyFill="1" applyBorder="1">
      <alignment vertical="center"/>
    </xf>
    <xf numFmtId="182" fontId="3" fillId="0" borderId="1" xfId="4" applyNumberFormat="1" applyFont="1" applyFill="1" applyBorder="1" applyAlignment="1" applyProtection="1">
      <alignment horizontal="right" vertical="center" wrapText="1"/>
    </xf>
    <xf numFmtId="180" fontId="3" fillId="0" borderId="1" xfId="4" applyNumberFormat="1" applyFont="1" applyFill="1" applyBorder="1" applyAlignment="1" applyProtection="1">
      <alignment horizontal="right" vertical="center" wrapText="1"/>
    </xf>
    <xf numFmtId="180" fontId="3" fillId="0" borderId="6" xfId="4" applyNumberFormat="1" applyFont="1" applyFill="1" applyBorder="1" applyAlignment="1" applyProtection="1">
      <alignment horizontal="right" vertical="center" wrapText="1"/>
    </xf>
    <xf numFmtId="180" fontId="2" fillId="0" borderId="2" xfId="4" applyNumberFormat="1" applyFont="1" applyFill="1" applyBorder="1" applyAlignment="1" applyProtection="1">
      <alignment horizontal="right" vertical="center" wrapText="1"/>
    </xf>
    <xf numFmtId="181" fontId="3" fillId="0" borderId="1" xfId="4" applyNumberFormat="1" applyFont="1" applyFill="1" applyBorder="1" applyAlignment="1" applyProtection="1">
      <alignment horizontal="right" vertical="center" wrapText="1"/>
    </xf>
    <xf numFmtId="182" fontId="2" fillId="0" borderId="2" xfId="4" applyNumberFormat="1" applyFill="1" applyBorder="1" applyAlignment="1">
      <alignment horizontal="right" vertical="center" wrapText="1"/>
    </xf>
    <xf numFmtId="4" fontId="3" fillId="0" borderId="2" xfId="4" applyNumberFormat="1" applyFont="1" applyFill="1" applyBorder="1" applyAlignment="1" applyProtection="1">
      <alignment horizontal="right" vertical="center" wrapText="1"/>
    </xf>
    <xf numFmtId="4" fontId="3" fillId="0" borderId="1" xfId="4" applyNumberFormat="1" applyFont="1" applyFill="1" applyBorder="1" applyAlignment="1" applyProtection="1">
      <alignment horizontal="right" vertical="center" wrapText="1"/>
    </xf>
    <xf numFmtId="182" fontId="2" fillId="0" borderId="1" xfId="4" applyNumberFormat="1" applyFill="1" applyBorder="1" applyAlignment="1">
      <alignment horizontal="right" vertical="center" wrapText="1"/>
    </xf>
    <xf numFmtId="0" fontId="2" fillId="0" borderId="0" xfId="2" applyFill="1">
      <alignment vertical="center"/>
    </xf>
    <xf numFmtId="49" fontId="3" fillId="0" borderId="3" xfId="7" applyNumberFormat="1" applyFont="1" applyFill="1" applyBorder="1" applyAlignment="1" applyProtection="1">
      <alignment horizontal="center" vertical="center" wrapText="1"/>
    </xf>
    <xf numFmtId="49" fontId="3" fillId="0" borderId="3" xfId="7" applyNumberFormat="1" applyFont="1" applyFill="1" applyBorder="1" applyAlignment="1" applyProtection="1">
      <alignment horizontal="left" vertical="center" wrapText="1"/>
    </xf>
    <xf numFmtId="0" fontId="3" fillId="0" borderId="3" xfId="7" applyNumberFormat="1" applyFont="1" applyFill="1" applyBorder="1" applyAlignment="1" applyProtection="1">
      <alignment horizontal="left" vertical="center" wrapText="1"/>
    </xf>
    <xf numFmtId="183" fontId="3" fillId="0" borderId="3" xfId="2" applyNumberFormat="1" applyFont="1" applyFill="1" applyBorder="1" applyAlignment="1" applyProtection="1">
      <alignment horizontal="right" vertical="center" wrapText="1"/>
    </xf>
    <xf numFmtId="183" fontId="3" fillId="0" borderId="1" xfId="2" applyNumberFormat="1" applyFont="1" applyFill="1" applyBorder="1" applyAlignment="1" applyProtection="1">
      <alignment horizontal="right" vertical="center" wrapText="1"/>
    </xf>
    <xf numFmtId="183" fontId="3" fillId="0" borderId="4" xfId="2" applyNumberFormat="1" applyFont="1" applyFill="1" applyBorder="1" applyAlignment="1" applyProtection="1">
      <alignment horizontal="right" vertical="center" wrapText="1"/>
    </xf>
    <xf numFmtId="49" fontId="3" fillId="0" borderId="3" xfId="8" applyNumberFormat="1" applyFont="1" applyFill="1" applyBorder="1" applyAlignment="1" applyProtection="1">
      <alignment horizontal="center" vertical="center" wrapText="1"/>
    </xf>
    <xf numFmtId="49" fontId="3" fillId="0" borderId="3" xfId="8" applyNumberFormat="1" applyFont="1" applyFill="1" applyBorder="1" applyAlignment="1" applyProtection="1">
      <alignment horizontal="left" vertical="center" wrapText="1"/>
    </xf>
    <xf numFmtId="0" fontId="3" fillId="0" borderId="3" xfId="8" applyNumberFormat="1" applyFont="1" applyFill="1" applyBorder="1" applyAlignment="1" applyProtection="1">
      <alignment horizontal="left" vertical="center" wrapText="1"/>
    </xf>
    <xf numFmtId="182" fontId="3" fillId="0" borderId="1" xfId="3" applyNumberFormat="1" applyFont="1" applyFill="1" applyBorder="1" applyAlignment="1" applyProtection="1">
      <alignment horizontal="right" vertical="center" wrapText="1"/>
    </xf>
    <xf numFmtId="184" fontId="3" fillId="0" borderId="2" xfId="4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>
      <alignment vertical="center"/>
    </xf>
    <xf numFmtId="184" fontId="3" fillId="0" borderId="1" xfId="4" applyNumberFormat="1" applyFont="1" applyFill="1" applyBorder="1" applyAlignment="1" applyProtection="1">
      <alignment horizontal="right" vertical="center" wrapText="1"/>
    </xf>
    <xf numFmtId="184" fontId="3" fillId="0" borderId="6" xfId="4" applyNumberFormat="1" applyFont="1" applyFill="1" applyBorder="1" applyAlignment="1" applyProtection="1">
      <alignment horizontal="right" vertical="center" wrapText="1"/>
    </xf>
    <xf numFmtId="184" fontId="2" fillId="0" borderId="2" xfId="4" applyNumberFormat="1" applyFont="1" applyFill="1" applyBorder="1" applyAlignment="1" applyProtection="1">
      <alignment horizontal="right" vertical="center" wrapText="1"/>
    </xf>
    <xf numFmtId="184" fontId="3" fillId="0" borderId="5" xfId="4" applyNumberFormat="1" applyFont="1" applyFill="1" applyBorder="1" applyAlignment="1">
      <alignment horizontal="right" vertical="center" wrapText="1"/>
    </xf>
    <xf numFmtId="184" fontId="2" fillId="0" borderId="2" xfId="4" applyNumberFormat="1" applyFill="1" applyBorder="1" applyAlignment="1">
      <alignment horizontal="right" vertical="center" wrapText="1"/>
    </xf>
    <xf numFmtId="182" fontId="3" fillId="0" borderId="5" xfId="4" applyNumberFormat="1" applyFont="1" applyFill="1" applyBorder="1" applyAlignment="1">
      <alignment horizontal="right" vertical="center" wrapText="1"/>
    </xf>
    <xf numFmtId="184" fontId="2" fillId="0" borderId="1" xfId="4" applyNumberFormat="1" applyFill="1" applyBorder="1" applyAlignment="1">
      <alignment horizontal="right" vertical="center" wrapText="1"/>
    </xf>
    <xf numFmtId="0" fontId="3" fillId="0" borderId="0" xfId="1" applyFont="1" applyFill="1" applyAlignment="1">
      <alignment horizontal="center" vertical="center"/>
    </xf>
    <xf numFmtId="49" fontId="3" fillId="0" borderId="3" xfId="6" applyNumberFormat="1" applyFont="1" applyFill="1" applyBorder="1" applyAlignment="1" applyProtection="1">
      <alignment horizontal="center" vertical="center" wrapText="1"/>
    </xf>
    <xf numFmtId="49" fontId="3" fillId="0" borderId="3" xfId="6" applyNumberFormat="1" applyFont="1" applyFill="1" applyBorder="1" applyAlignment="1" applyProtection="1">
      <alignment horizontal="left" vertical="center" wrapText="1"/>
    </xf>
    <xf numFmtId="0" fontId="3" fillId="0" borderId="3" xfId="6" applyNumberFormat="1" applyFont="1" applyFill="1" applyBorder="1" applyAlignment="1" applyProtection="1">
      <alignment horizontal="left" vertical="center" wrapText="1"/>
    </xf>
    <xf numFmtId="182" fontId="3" fillId="0" borderId="1" xfId="1" applyNumberFormat="1" applyFont="1" applyFill="1" applyBorder="1" applyAlignment="1" applyProtection="1">
      <alignment horizontal="right" vertical="center" wrapText="1"/>
    </xf>
    <xf numFmtId="182" fontId="3" fillId="0" borderId="4" xfId="1" applyNumberFormat="1" applyFont="1" applyFill="1" applyBorder="1" applyAlignment="1" applyProtection="1">
      <alignment horizontal="right" vertical="center" wrapText="1"/>
    </xf>
    <xf numFmtId="182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182" fontId="3" fillId="0" borderId="1" xfId="0" applyNumberFormat="1" applyFont="1" applyFill="1" applyBorder="1" applyAlignment="1">
      <alignment horizontal="right" vertical="center" wrapText="1"/>
    </xf>
    <xf numFmtId="183" fontId="0" fillId="0" borderId="1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182" fontId="0" fillId="0" borderId="1" xfId="0" applyNumberFormat="1" applyFill="1" applyBorder="1" applyAlignment="1">
      <alignment horizontal="right" vertical="center"/>
    </xf>
    <xf numFmtId="0" fontId="1" fillId="0" borderId="1" xfId="5" applyFont="1" applyFill="1" applyBorder="1" applyAlignment="1">
      <alignment horizontal="left" vertical="center"/>
    </xf>
    <xf numFmtId="183" fontId="1" fillId="0" borderId="1" xfId="5" applyNumberFormat="1" applyFont="1" applyFill="1" applyBorder="1" applyAlignment="1" applyProtection="1">
      <alignment horizontal="right" vertical="center"/>
    </xf>
    <xf numFmtId="0" fontId="2" fillId="0" borderId="0" xfId="5" applyFill="1"/>
    <xf numFmtId="183" fontId="1" fillId="0" borderId="2" xfId="5" applyNumberFormat="1" applyFont="1" applyFill="1" applyBorder="1" applyAlignment="1" applyProtection="1">
      <alignment horizontal="right" vertical="center"/>
    </xf>
    <xf numFmtId="0" fontId="7" fillId="0" borderId="0" xfId="5" applyFont="1" applyFill="1" applyAlignment="1">
      <alignment vertical="center"/>
    </xf>
    <xf numFmtId="183" fontId="7" fillId="0" borderId="2" xfId="5" applyNumberFormat="1" applyFont="1" applyFill="1" applyBorder="1" applyAlignment="1">
      <alignment horizontal="right" vertical="center"/>
    </xf>
    <xf numFmtId="184" fontId="0" fillId="0" borderId="1" xfId="0" applyNumberFormat="1" applyFill="1" applyBorder="1" applyAlignment="1">
      <alignment horizontal="right" vertical="center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left" vertical="center" wrapText="1"/>
    </xf>
    <xf numFmtId="0" fontId="1" fillId="0" borderId="3" xfId="5" applyFont="1" applyFill="1" applyBorder="1" applyAlignment="1">
      <alignment horizontal="left" vertical="center"/>
    </xf>
    <xf numFmtId="0" fontId="1" fillId="0" borderId="0" xfId="5" applyFont="1" applyFill="1" applyAlignment="1">
      <alignment vertical="center"/>
    </xf>
    <xf numFmtId="0" fontId="0" fillId="0" borderId="0" xfId="0" applyAlignment="1">
      <alignment horizontal="right" vertical="center"/>
    </xf>
    <xf numFmtId="183" fontId="1" fillId="0" borderId="6" xfId="5" applyNumberFormat="1" applyFont="1" applyFill="1" applyBorder="1" applyAlignment="1">
      <alignment horizontal="right" vertical="center"/>
    </xf>
    <xf numFmtId="183" fontId="1" fillId="0" borderId="5" xfId="5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Alignment="1" applyProtection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7" applyNumberFormat="1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3" xfId="7" applyNumberFormat="1" applyFont="1" applyFill="1" applyBorder="1" applyAlignment="1" applyProtection="1">
      <alignment horizontal="center" vertical="center" wrapText="1"/>
    </xf>
    <xf numFmtId="0" fontId="3" fillId="2" borderId="4" xfId="7" applyNumberFormat="1" applyFont="1" applyFill="1" applyBorder="1" applyAlignment="1" applyProtection="1">
      <alignment horizontal="center" vertical="center" wrapText="1"/>
    </xf>
    <xf numFmtId="0" fontId="3" fillId="2" borderId="8" xfId="7" applyNumberFormat="1" applyFont="1" applyFill="1" applyBorder="1" applyAlignment="1" applyProtection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/>
    </xf>
    <xf numFmtId="0" fontId="3" fillId="2" borderId="3" xfId="2" applyNumberFormat="1" applyFont="1" applyFill="1" applyBorder="1" applyAlignment="1" applyProtection="1">
      <alignment horizontal="center" vertical="center" wrapText="1"/>
    </xf>
    <xf numFmtId="0" fontId="3" fillId="2" borderId="4" xfId="2" applyNumberFormat="1" applyFont="1" applyFill="1" applyBorder="1" applyAlignment="1" applyProtection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4" fillId="0" borderId="0" xfId="3" applyNumberFormat="1" applyFont="1" applyFill="1" applyAlignment="1" applyProtection="1">
      <alignment horizontal="center" vertical="center"/>
    </xf>
    <xf numFmtId="0" fontId="3" fillId="2" borderId="8" xfId="8" applyNumberFormat="1" applyFont="1" applyFill="1" applyBorder="1" applyAlignment="1" applyProtection="1">
      <alignment horizontal="center" vertical="center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3" fillId="2" borderId="3" xfId="3" applyNumberFormat="1" applyFont="1" applyFill="1" applyBorder="1" applyAlignment="1" applyProtection="1">
      <alignment horizontal="center" vertical="center"/>
    </xf>
    <xf numFmtId="0" fontId="3" fillId="2" borderId="3" xfId="3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2" borderId="5" xfId="1" applyNumberFormat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NumberFormat="1" applyFont="1" applyFill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5" applyNumberFormat="1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</cellXfs>
  <cellStyles count="9">
    <cellStyle name="常规" xfId="0" builtinId="0"/>
    <cellStyle name="常规_11B00E381C0746B1A443A97890317F88" xfId="1"/>
    <cellStyle name="常规_4541A61B324A417B98D666F4020F19BD" xfId="2"/>
    <cellStyle name="常规_64FD729675C24920AC5F22807497067C" xfId="3"/>
    <cellStyle name="常规_67C4AD7503B94D0296F487A69F8CDE79" xfId="4"/>
    <cellStyle name="常规_6E370E43393545A6B35587D4FAE7A38B" xfId="5"/>
    <cellStyle name="千位分隔[0]_11B00E381C0746B1A443A97890317F88" xfId="6"/>
    <cellStyle name="千位分隔[0]_4541A61B324A417B98D666F4020F19BD" xfId="7"/>
    <cellStyle name="千位分隔[0]_64FD729675C24920AC5F22807497067C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>
      <selection activeCell="D21" sqref="D21"/>
    </sheetView>
  </sheetViews>
  <sheetFormatPr defaultColWidth="6.875" defaultRowHeight="20.100000000000001" customHeight="1"/>
  <cols>
    <col min="1" max="1" width="38.75" style="1" customWidth="1"/>
    <col min="2" max="2" width="28.875" style="1" customWidth="1"/>
    <col min="3" max="3" width="35.25" style="1" customWidth="1"/>
    <col min="4" max="4" width="28.875" style="1" customWidth="1"/>
    <col min="5" max="16384" width="6.875" style="1"/>
  </cols>
  <sheetData>
    <row r="1" spans="1:4" ht="20.100000000000001" customHeight="1">
      <c r="A1" s="1" t="s">
        <v>0</v>
      </c>
      <c r="D1" s="2" t="s">
        <v>152</v>
      </c>
    </row>
    <row r="2" spans="1:4" ht="20.100000000000001" customHeight="1">
      <c r="A2" s="3" t="s">
        <v>40</v>
      </c>
      <c r="B2" s="3"/>
      <c r="C2" s="3"/>
      <c r="D2" s="3"/>
    </row>
    <row r="3" spans="1:4" s="4" customFormat="1" ht="20.100000000000001" customHeight="1">
      <c r="A3" s="1"/>
      <c r="D3" s="2" t="s">
        <v>1</v>
      </c>
    </row>
    <row r="4" spans="1:4" ht="24.75" customHeight="1">
      <c r="A4" s="5" t="s">
        <v>2</v>
      </c>
      <c r="B4" s="5"/>
      <c r="C4" s="5" t="s">
        <v>3</v>
      </c>
      <c r="D4" s="5"/>
    </row>
    <row r="5" spans="1:4" ht="24.75" customHeight="1">
      <c r="A5" s="6" t="s">
        <v>4</v>
      </c>
      <c r="B5" s="7" t="s">
        <v>5</v>
      </c>
      <c r="C5" s="6" t="s">
        <v>4</v>
      </c>
      <c r="D5" s="7" t="s">
        <v>5</v>
      </c>
    </row>
    <row r="6" spans="1:4" s="8" customFormat="1" ht="21" customHeight="1">
      <c r="A6" s="10" t="s">
        <v>26</v>
      </c>
      <c r="B6" s="79">
        <v>3042.7</v>
      </c>
      <c r="C6" s="9" t="s">
        <v>6</v>
      </c>
      <c r="D6" s="80">
        <v>2182.54</v>
      </c>
    </row>
    <row r="7" spans="1:4" s="8" customFormat="1" ht="21" customHeight="1">
      <c r="A7" s="10" t="s">
        <v>7</v>
      </c>
      <c r="B7" s="79">
        <f>2909.94+132.76</f>
        <v>3042.7</v>
      </c>
      <c r="C7" s="9" t="s">
        <v>8</v>
      </c>
      <c r="D7" s="80">
        <f>1403.62+173.4</f>
        <v>1577.02</v>
      </c>
    </row>
    <row r="8" spans="1:4" s="8" customFormat="1" ht="21" customHeight="1">
      <c r="A8" s="10" t="s">
        <v>27</v>
      </c>
      <c r="B8" s="79">
        <v>0</v>
      </c>
      <c r="C8" s="9" t="s">
        <v>9</v>
      </c>
      <c r="D8" s="80">
        <f>416.2+7.27</f>
        <v>423.46999999999997</v>
      </c>
    </row>
    <row r="9" spans="1:4" s="8" customFormat="1" ht="21" customHeight="1">
      <c r="A9" s="10" t="s">
        <v>28</v>
      </c>
      <c r="B9" s="79">
        <v>0</v>
      </c>
      <c r="C9" s="9" t="s">
        <v>10</v>
      </c>
      <c r="D9" s="79">
        <f>167.93+14.12</f>
        <v>182.05</v>
      </c>
    </row>
    <row r="10" spans="1:4" s="8" customFormat="1" ht="21" customHeight="1">
      <c r="A10" s="10" t="s">
        <v>30</v>
      </c>
      <c r="B10" s="79">
        <v>0</v>
      </c>
      <c r="C10" s="9" t="s">
        <v>11</v>
      </c>
      <c r="D10" s="80">
        <v>922.19</v>
      </c>
    </row>
    <row r="11" spans="1:4" s="8" customFormat="1" ht="21" customHeight="1">
      <c r="A11" s="10" t="s">
        <v>31</v>
      </c>
      <c r="B11" s="79">
        <v>0</v>
      </c>
      <c r="C11" s="9" t="s">
        <v>12</v>
      </c>
      <c r="D11" s="80">
        <v>922.19</v>
      </c>
    </row>
    <row r="12" spans="1:4" s="8" customFormat="1" ht="21" customHeight="1">
      <c r="A12" s="10" t="s">
        <v>32</v>
      </c>
      <c r="B12" s="79">
        <v>122.03</v>
      </c>
      <c r="C12" s="9" t="s">
        <v>13</v>
      </c>
      <c r="D12" s="80">
        <v>0</v>
      </c>
    </row>
    <row r="13" spans="1:4" s="8" customFormat="1" ht="21" customHeight="1">
      <c r="A13" s="10" t="s">
        <v>33</v>
      </c>
      <c r="B13" s="79">
        <v>0</v>
      </c>
      <c r="C13" s="11" t="s">
        <v>14</v>
      </c>
      <c r="D13" s="80">
        <v>0</v>
      </c>
    </row>
    <row r="14" spans="1:4" s="8" customFormat="1" ht="21" customHeight="1">
      <c r="A14" s="10" t="s">
        <v>34</v>
      </c>
      <c r="B14" s="79">
        <v>0</v>
      </c>
      <c r="C14" s="9" t="s">
        <v>15</v>
      </c>
      <c r="D14" s="80">
        <v>0</v>
      </c>
    </row>
    <row r="15" spans="1:4" s="8" customFormat="1" ht="21" customHeight="1">
      <c r="A15" s="81" t="s">
        <v>35</v>
      </c>
      <c r="B15" s="82">
        <v>0</v>
      </c>
      <c r="C15" s="12" t="s">
        <v>16</v>
      </c>
      <c r="D15" s="80">
        <v>0</v>
      </c>
    </row>
    <row r="16" spans="1:4" s="8" customFormat="1" ht="20.100000000000001" customHeight="1">
      <c r="A16" s="15"/>
      <c r="B16" s="13"/>
      <c r="C16" s="12" t="s">
        <v>17</v>
      </c>
      <c r="D16" s="80">
        <v>0</v>
      </c>
    </row>
    <row r="17" spans="1:8" s="8" customFormat="1" ht="21" customHeight="1">
      <c r="A17" s="15"/>
      <c r="B17" s="14"/>
      <c r="C17" s="12" t="s">
        <v>18</v>
      </c>
      <c r="D17" s="83">
        <v>60</v>
      </c>
    </row>
    <row r="18" spans="1:8" s="8" customFormat="1" ht="21" customHeight="1">
      <c r="A18" s="15"/>
      <c r="B18" s="14"/>
      <c r="C18" s="12" t="s">
        <v>19</v>
      </c>
      <c r="D18" s="84">
        <v>0</v>
      </c>
    </row>
    <row r="19" spans="1:8" s="8" customFormat="1" ht="21" customHeight="1">
      <c r="A19" s="15"/>
      <c r="B19" s="14"/>
      <c r="C19" s="12" t="s">
        <v>20</v>
      </c>
      <c r="D19" s="85">
        <v>0</v>
      </c>
    </row>
    <row r="20" spans="1:8" s="8" customFormat="1" ht="21" customHeight="1">
      <c r="A20" s="16"/>
      <c r="B20" s="14"/>
      <c r="C20" s="17" t="s">
        <v>36</v>
      </c>
      <c r="D20" s="86">
        <v>0</v>
      </c>
    </row>
    <row r="21" spans="1:8" ht="21" customHeight="1">
      <c r="A21" s="16"/>
      <c r="B21" s="14"/>
      <c r="D21" s="18"/>
      <c r="G21" s="8"/>
      <c r="H21" s="8"/>
    </row>
    <row r="22" spans="1:8" s="8" customFormat="1" ht="21" customHeight="1">
      <c r="A22" s="19" t="s">
        <v>21</v>
      </c>
      <c r="B22" s="79">
        <v>3164.73</v>
      </c>
      <c r="C22" s="20" t="s">
        <v>22</v>
      </c>
      <c r="D22" s="87">
        <v>3164.73</v>
      </c>
    </row>
    <row r="23" spans="1:8" s="8" customFormat="1" ht="21" customHeight="1">
      <c r="A23" s="10" t="s">
        <v>37</v>
      </c>
      <c r="B23" s="88">
        <v>0</v>
      </c>
      <c r="C23" s="9" t="s">
        <v>23</v>
      </c>
      <c r="D23" s="80">
        <v>0</v>
      </c>
    </row>
    <row r="24" spans="1:8" s="8" customFormat="1" ht="21" customHeight="1">
      <c r="A24" s="10" t="s">
        <v>38</v>
      </c>
      <c r="B24" s="89">
        <v>0</v>
      </c>
      <c r="C24" s="9" t="s">
        <v>39</v>
      </c>
      <c r="D24" s="83">
        <v>0</v>
      </c>
    </row>
    <row r="25" spans="1:8" ht="21" customHeight="1">
      <c r="A25" s="21"/>
      <c r="B25" s="13"/>
      <c r="C25" s="17"/>
      <c r="D25" s="13"/>
    </row>
    <row r="26" spans="1:8" ht="21" customHeight="1">
      <c r="A26" s="21"/>
      <c r="B26" s="14"/>
      <c r="C26" s="17"/>
      <c r="D26" s="14"/>
    </row>
    <row r="27" spans="1:8" s="8" customFormat="1" ht="23.25" customHeight="1">
      <c r="A27" s="19" t="s">
        <v>24</v>
      </c>
      <c r="B27" s="82">
        <v>3164.73</v>
      </c>
      <c r="C27" s="20" t="s">
        <v>25</v>
      </c>
      <c r="D27" s="90">
        <v>3164.73</v>
      </c>
    </row>
    <row r="28" spans="1:8" ht="20.100000000000001" customHeight="1">
      <c r="A28" s="22"/>
    </row>
    <row r="29" spans="1:8" ht="20.100000000000001" customHeight="1">
      <c r="A29" s="22"/>
    </row>
    <row r="30" spans="1:8" ht="20.100000000000001" customHeight="1">
      <c r="A30" s="22"/>
    </row>
    <row r="33" spans="8:8" ht="20.100000000000001" customHeight="1">
      <c r="H33" s="8"/>
    </row>
  </sheetData>
  <sheetProtection formatCells="0" formatColumns="0" formatRows="0"/>
  <phoneticPr fontId="2" type="noConversion"/>
  <printOptions horizontalCentered="1"/>
  <pageMargins left="0.59055118110236227" right="0.26" top="0.43" bottom="0.47244094488188981" header="0.49" footer="0.23622047244094491"/>
  <pageSetup paperSize="9" scale="90" orientation="landscape" horizontalDpi="1200" verticalDpi="1200" r:id="rId1"/>
  <headerFooter alignWithMargins="0">
    <oddFooter xml:space="preserve">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5"/>
  <sheetViews>
    <sheetView showGridLines="0" showZeros="0" workbookViewId="0">
      <selection activeCell="I10" sqref="I10"/>
    </sheetView>
  </sheetViews>
  <sheetFormatPr defaultColWidth="8" defaultRowHeight="24.95" customHeight="1"/>
  <cols>
    <col min="1" max="1" width="4" style="27" customWidth="1"/>
    <col min="2" max="3" width="4" style="32" customWidth="1"/>
    <col min="4" max="4" width="10" style="32" customWidth="1"/>
    <col min="5" max="5" width="31.625" style="34" customWidth="1"/>
    <col min="6" max="8" width="11.25" style="33" customWidth="1"/>
    <col min="9" max="9" width="9.875" style="33" customWidth="1"/>
    <col min="10" max="12" width="11.25" style="33" customWidth="1"/>
    <col min="13" max="18" width="11.25" style="24" customWidth="1"/>
    <col min="19" max="251" width="6.875" style="24" customWidth="1"/>
    <col min="252" max="255" width="8" style="24" customWidth="1"/>
    <col min="256" max="16384" width="8" style="26"/>
  </cols>
  <sheetData>
    <row r="1" spans="1:255" ht="24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Q1" s="23"/>
      <c r="R1" s="25" t="s">
        <v>151</v>
      </c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</row>
    <row r="2" spans="1:255" ht="24" customHeight="1">
      <c r="A2" s="144" t="s">
        <v>65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</row>
    <row r="3" spans="1:255" ht="24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Q3" s="23"/>
      <c r="R3" s="25" t="s">
        <v>41</v>
      </c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</row>
    <row r="4" spans="1:255" ht="24" customHeight="1">
      <c r="A4" s="146" t="s">
        <v>51</v>
      </c>
      <c r="B4" s="146"/>
      <c r="C4" s="146"/>
      <c r="D4" s="153" t="s">
        <v>42</v>
      </c>
      <c r="E4" s="152" t="s">
        <v>52</v>
      </c>
      <c r="F4" s="154" t="s">
        <v>43</v>
      </c>
      <c r="G4" s="149" t="s">
        <v>57</v>
      </c>
      <c r="H4" s="150"/>
      <c r="I4" s="151"/>
      <c r="J4" s="155" t="s">
        <v>58</v>
      </c>
      <c r="K4" s="145" t="s">
        <v>53</v>
      </c>
      <c r="L4" s="147" t="s">
        <v>59</v>
      </c>
      <c r="M4" s="145" t="s">
        <v>44</v>
      </c>
      <c r="N4" s="145" t="s">
        <v>60</v>
      </c>
      <c r="O4" s="146" t="s">
        <v>45</v>
      </c>
      <c r="P4" s="146" t="s">
        <v>46</v>
      </c>
      <c r="Q4" s="146" t="s">
        <v>47</v>
      </c>
      <c r="R4" s="146" t="s">
        <v>61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</row>
    <row r="5" spans="1:255" ht="39" customHeight="1">
      <c r="A5" s="28" t="s">
        <v>54</v>
      </c>
      <c r="B5" s="28" t="s">
        <v>55</v>
      </c>
      <c r="C5" s="28" t="s">
        <v>56</v>
      </c>
      <c r="D5" s="153"/>
      <c r="E5" s="152"/>
      <c r="F5" s="151"/>
      <c r="G5" s="30" t="s">
        <v>48</v>
      </c>
      <c r="H5" s="30" t="s">
        <v>49</v>
      </c>
      <c r="I5" s="30" t="s">
        <v>62</v>
      </c>
      <c r="J5" s="145"/>
      <c r="K5" s="145"/>
      <c r="L5" s="148"/>
      <c r="M5" s="145"/>
      <c r="N5" s="145"/>
      <c r="O5" s="146"/>
      <c r="P5" s="146"/>
      <c r="Q5" s="146"/>
      <c r="R5" s="14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</row>
    <row r="6" spans="1:255" ht="24" customHeight="1">
      <c r="A6" s="29" t="s">
        <v>50</v>
      </c>
      <c r="B6" s="29" t="s">
        <v>50</v>
      </c>
      <c r="C6" s="29" t="s">
        <v>50</v>
      </c>
      <c r="D6" s="29" t="s">
        <v>50</v>
      </c>
      <c r="E6" s="31" t="s">
        <v>50</v>
      </c>
      <c r="F6" s="29">
        <v>1</v>
      </c>
      <c r="G6" s="29">
        <v>2</v>
      </c>
      <c r="H6" s="29">
        <v>3</v>
      </c>
      <c r="I6" s="29">
        <v>4</v>
      </c>
      <c r="J6" s="29">
        <v>5</v>
      </c>
      <c r="K6" s="29">
        <v>6</v>
      </c>
      <c r="L6" s="29">
        <v>7</v>
      </c>
      <c r="M6" s="29">
        <v>8</v>
      </c>
      <c r="N6" s="29">
        <v>9</v>
      </c>
      <c r="O6" s="29">
        <v>10</v>
      </c>
      <c r="P6" s="29">
        <v>11</v>
      </c>
      <c r="Q6" s="29">
        <v>12</v>
      </c>
      <c r="R6" s="29">
        <v>13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</row>
    <row r="7" spans="1:255" s="91" customFormat="1" ht="24" customHeight="1">
      <c r="A7" s="92"/>
      <c r="B7" s="92"/>
      <c r="C7" s="92"/>
      <c r="D7" s="93"/>
      <c r="E7" s="94" t="s">
        <v>48</v>
      </c>
      <c r="F7" s="96">
        <v>3164.73</v>
      </c>
      <c r="G7" s="96">
        <v>3042.7</v>
      </c>
      <c r="H7" s="96">
        <v>3042.7</v>
      </c>
      <c r="I7" s="96">
        <v>0</v>
      </c>
      <c r="J7" s="96">
        <v>0</v>
      </c>
      <c r="K7" s="95">
        <v>0</v>
      </c>
      <c r="L7" s="95">
        <v>0</v>
      </c>
      <c r="M7" s="95">
        <v>122.03</v>
      </c>
      <c r="N7" s="95">
        <v>0</v>
      </c>
      <c r="O7" s="95">
        <v>0</v>
      </c>
      <c r="P7" s="95">
        <v>0</v>
      </c>
      <c r="Q7" s="95">
        <v>0</v>
      </c>
      <c r="R7" s="96">
        <v>0</v>
      </c>
      <c r="S7" s="24"/>
    </row>
    <row r="8" spans="1:255" ht="24" customHeight="1">
      <c r="A8" s="92"/>
      <c r="B8" s="92"/>
      <c r="C8" s="92"/>
      <c r="D8" s="93" t="s">
        <v>182</v>
      </c>
      <c r="E8" s="94" t="s">
        <v>183</v>
      </c>
      <c r="F8" s="96">
        <v>3164.73</v>
      </c>
      <c r="G8" s="96">
        <v>3042.7</v>
      </c>
      <c r="H8" s="96">
        <v>3042.7</v>
      </c>
      <c r="I8" s="96">
        <v>0</v>
      </c>
      <c r="J8" s="96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6">
        <v>0</v>
      </c>
    </row>
    <row r="9" spans="1:255" ht="24" customHeight="1">
      <c r="A9" s="92" t="s">
        <v>184</v>
      </c>
      <c r="B9" s="92" t="s">
        <v>185</v>
      </c>
      <c r="C9" s="92" t="s">
        <v>186</v>
      </c>
      <c r="D9" s="93" t="s">
        <v>187</v>
      </c>
      <c r="E9" s="94" t="s">
        <v>188</v>
      </c>
      <c r="F9" s="95">
        <v>1573.87</v>
      </c>
      <c r="G9" s="96">
        <v>1573.87</v>
      </c>
      <c r="H9" s="97">
        <v>1573.87</v>
      </c>
      <c r="I9" s="95">
        <v>0</v>
      </c>
      <c r="J9" s="96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6">
        <v>0</v>
      </c>
    </row>
    <row r="10" spans="1:255" ht="24" customHeight="1">
      <c r="A10" s="92" t="s">
        <v>184</v>
      </c>
      <c r="B10" s="92" t="s">
        <v>185</v>
      </c>
      <c r="C10" s="92" t="s">
        <v>189</v>
      </c>
      <c r="D10" s="93" t="s">
        <v>187</v>
      </c>
      <c r="E10" s="94" t="s">
        <v>190</v>
      </c>
      <c r="F10" s="95">
        <v>862.19</v>
      </c>
      <c r="G10" s="96">
        <v>862.19</v>
      </c>
      <c r="H10" s="97">
        <v>862.19</v>
      </c>
      <c r="I10" s="95">
        <v>0</v>
      </c>
      <c r="J10" s="96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6">
        <v>0</v>
      </c>
    </row>
    <row r="11" spans="1:255" ht="24" customHeight="1">
      <c r="A11" s="92" t="s">
        <v>184</v>
      </c>
      <c r="B11" s="92" t="s">
        <v>185</v>
      </c>
      <c r="C11" s="92" t="s">
        <v>191</v>
      </c>
      <c r="D11" s="93" t="s">
        <v>187</v>
      </c>
      <c r="E11" s="94" t="s">
        <v>192</v>
      </c>
      <c r="F11" s="95">
        <v>295.62</v>
      </c>
      <c r="G11" s="96">
        <v>295.62</v>
      </c>
      <c r="H11" s="97">
        <f>60+113.59</f>
        <v>173.59</v>
      </c>
      <c r="I11" s="95">
        <v>0</v>
      </c>
      <c r="J11" s="96">
        <v>0</v>
      </c>
      <c r="K11" s="95">
        <v>0</v>
      </c>
      <c r="L11" s="95">
        <v>0</v>
      </c>
      <c r="M11" s="95">
        <v>122.03</v>
      </c>
      <c r="N11" s="95">
        <v>0</v>
      </c>
      <c r="O11" s="95">
        <v>0</v>
      </c>
      <c r="P11" s="95">
        <v>0</v>
      </c>
      <c r="Q11" s="95">
        <v>0</v>
      </c>
      <c r="R11" s="96">
        <v>0</v>
      </c>
    </row>
    <row r="12" spans="1:255" ht="24" customHeight="1">
      <c r="A12" s="92" t="s">
        <v>193</v>
      </c>
      <c r="B12" s="92" t="s">
        <v>194</v>
      </c>
      <c r="C12" s="92" t="s">
        <v>194</v>
      </c>
      <c r="D12" s="93" t="s">
        <v>187</v>
      </c>
      <c r="E12" s="94" t="s">
        <v>195</v>
      </c>
      <c r="F12" s="95">
        <v>168.76</v>
      </c>
      <c r="G12" s="96">
        <v>168.76</v>
      </c>
      <c r="H12" s="97">
        <f>149.59+19.17</f>
        <v>168.76</v>
      </c>
      <c r="I12" s="95">
        <v>0</v>
      </c>
      <c r="J12" s="96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6">
        <v>0</v>
      </c>
    </row>
    <row r="13" spans="1:255" ht="24" customHeight="1">
      <c r="A13" s="92" t="s">
        <v>196</v>
      </c>
      <c r="B13" s="92" t="s">
        <v>197</v>
      </c>
      <c r="C13" s="92" t="s">
        <v>186</v>
      </c>
      <c r="D13" s="93" t="s">
        <v>187</v>
      </c>
      <c r="E13" s="94" t="s">
        <v>198</v>
      </c>
      <c r="F13" s="95">
        <v>122.17</v>
      </c>
      <c r="G13" s="96">
        <v>122.17</v>
      </c>
      <c r="H13" s="97">
        <v>122.17</v>
      </c>
      <c r="I13" s="95">
        <v>0</v>
      </c>
      <c r="J13" s="96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6">
        <v>0</v>
      </c>
    </row>
    <row r="14" spans="1:255" ht="24" customHeight="1">
      <c r="A14" s="92" t="s">
        <v>196</v>
      </c>
      <c r="B14" s="92" t="s">
        <v>197</v>
      </c>
      <c r="C14" s="92" t="s">
        <v>199</v>
      </c>
      <c r="D14" s="93" t="s">
        <v>187</v>
      </c>
      <c r="E14" s="94" t="s">
        <v>200</v>
      </c>
      <c r="F14" s="95">
        <v>52.36</v>
      </c>
      <c r="G14" s="96">
        <v>52.36</v>
      </c>
      <c r="H14" s="97">
        <v>52.36</v>
      </c>
      <c r="I14" s="95">
        <v>0</v>
      </c>
      <c r="J14" s="96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6">
        <v>0</v>
      </c>
    </row>
    <row r="15" spans="1:255" ht="24" customHeight="1">
      <c r="A15" s="92" t="s">
        <v>201</v>
      </c>
      <c r="B15" s="92" t="s">
        <v>189</v>
      </c>
      <c r="C15" s="92" t="s">
        <v>186</v>
      </c>
      <c r="D15" s="93" t="s">
        <v>187</v>
      </c>
      <c r="E15" s="94" t="s">
        <v>202</v>
      </c>
      <c r="F15" s="95">
        <v>89.76</v>
      </c>
      <c r="G15" s="96">
        <v>89.76</v>
      </c>
      <c r="H15" s="97">
        <v>89.76</v>
      </c>
      <c r="I15" s="95">
        <v>0</v>
      </c>
      <c r="J15" s="96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6">
        <v>0</v>
      </c>
    </row>
  </sheetData>
  <sheetProtection formatCells="0" formatColumns="0" formatRows="0"/>
  <mergeCells count="15">
    <mergeCell ref="A2:R2"/>
    <mergeCell ref="M4:M5"/>
    <mergeCell ref="K4:K5"/>
    <mergeCell ref="P4:P5"/>
    <mergeCell ref="L4:L5"/>
    <mergeCell ref="G4:I4"/>
    <mergeCell ref="A4:C4"/>
    <mergeCell ref="E4:E5"/>
    <mergeCell ref="R4:R5"/>
    <mergeCell ref="D4:D5"/>
    <mergeCell ref="F4:F5"/>
    <mergeCell ref="O4:O5"/>
    <mergeCell ref="J4:J5"/>
    <mergeCell ref="Q4:Q5"/>
    <mergeCell ref="N4:N5"/>
  </mergeCells>
  <phoneticPr fontId="2" type="noConversion"/>
  <printOptions horizontalCentered="1"/>
  <pageMargins left="0.59055118110236215" right="0.39370078740157477" top="0.47244096365500621" bottom="0.47244096365500621" header="0.51181100484893072" footer="0.2362204818275031"/>
  <pageSetup paperSize="9" scale="64" orientation="landscape" horizontalDpi="1200" verticalDpi="1200" r:id="rId1"/>
  <headerFooter alignWithMargins="0">
    <oddFooter xml:space="preserve">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17"/>
  <sheetViews>
    <sheetView showGridLines="0" showZeros="0" workbookViewId="0">
      <selection activeCell="F8" sqref="F8"/>
    </sheetView>
  </sheetViews>
  <sheetFormatPr defaultColWidth="6.875" defaultRowHeight="18.95" customHeight="1"/>
  <cols>
    <col min="1" max="3" width="4.25" style="47" customWidth="1"/>
    <col min="4" max="4" width="12.75" style="47" customWidth="1"/>
    <col min="5" max="5" width="32.125" style="48" customWidth="1"/>
    <col min="6" max="6" width="10.375" style="36" customWidth="1"/>
    <col min="7" max="238" width="6.875" style="37" customWidth="1"/>
    <col min="239" max="16384" width="6.875" style="37"/>
  </cols>
  <sheetData>
    <row r="1" spans="1:9" ht="24.75" customHeight="1">
      <c r="A1" s="35"/>
      <c r="B1" s="35"/>
      <c r="C1" s="35"/>
      <c r="D1" s="35"/>
      <c r="E1" s="35"/>
      <c r="F1" s="35" t="s">
        <v>150</v>
      </c>
    </row>
    <row r="2" spans="1:9" ht="24.75" customHeight="1">
      <c r="A2" s="156" t="s">
        <v>64</v>
      </c>
      <c r="B2" s="156"/>
      <c r="C2" s="156"/>
      <c r="D2" s="156"/>
      <c r="E2" s="156"/>
      <c r="F2" s="156"/>
    </row>
    <row r="3" spans="1:9" s="39" customFormat="1" ht="24.75" customHeight="1">
      <c r="A3" s="37"/>
      <c r="B3" s="38"/>
      <c r="C3" s="38"/>
      <c r="D3" s="35"/>
      <c r="E3" s="35"/>
      <c r="F3" s="35" t="s">
        <v>41</v>
      </c>
    </row>
    <row r="4" spans="1:9" s="39" customFormat="1" ht="24.75" customHeight="1">
      <c r="A4" s="40" t="s">
        <v>51</v>
      </c>
      <c r="B4" s="40"/>
      <c r="C4" s="41"/>
      <c r="D4" s="160" t="s">
        <v>42</v>
      </c>
      <c r="E4" s="158" t="s">
        <v>63</v>
      </c>
      <c r="F4" s="157" t="s">
        <v>43</v>
      </c>
    </row>
    <row r="5" spans="1:9" s="39" customFormat="1" ht="24.75" customHeight="1">
      <c r="A5" s="159" t="s">
        <v>54</v>
      </c>
      <c r="B5" s="160" t="s">
        <v>55</v>
      </c>
      <c r="C5" s="160" t="s">
        <v>56</v>
      </c>
      <c r="D5" s="160"/>
      <c r="E5" s="158"/>
      <c r="F5" s="157"/>
    </row>
    <row r="6" spans="1:9" ht="30.75" customHeight="1">
      <c r="A6" s="159"/>
      <c r="B6" s="160"/>
      <c r="C6" s="160"/>
      <c r="D6" s="160"/>
      <c r="E6" s="158"/>
      <c r="F6" s="157"/>
    </row>
    <row r="7" spans="1:9" ht="24.75" customHeight="1">
      <c r="A7" s="42" t="s">
        <v>50</v>
      </c>
      <c r="B7" s="42" t="s">
        <v>50</v>
      </c>
      <c r="C7" s="42" t="s">
        <v>50</v>
      </c>
      <c r="D7" s="42" t="s">
        <v>50</v>
      </c>
      <c r="E7" s="42" t="s">
        <v>50</v>
      </c>
      <c r="F7" s="42">
        <v>1</v>
      </c>
    </row>
    <row r="8" spans="1:9" s="46" customFormat="1" ht="24.75" customHeight="1">
      <c r="A8" s="98"/>
      <c r="B8" s="98"/>
      <c r="C8" s="98"/>
      <c r="D8" s="99"/>
      <c r="E8" s="100" t="s">
        <v>48</v>
      </c>
      <c r="F8" s="101">
        <v>3164.73</v>
      </c>
    </row>
    <row r="9" spans="1:9" ht="24.75" customHeight="1">
      <c r="A9" s="98"/>
      <c r="B9" s="98"/>
      <c r="C9" s="98"/>
      <c r="D9" s="99" t="s">
        <v>182</v>
      </c>
      <c r="E9" s="100" t="s">
        <v>183</v>
      </c>
      <c r="F9" s="101">
        <v>3164.73</v>
      </c>
    </row>
    <row r="10" spans="1:9" ht="24.75" customHeight="1">
      <c r="A10" s="98" t="s">
        <v>184</v>
      </c>
      <c r="B10" s="98" t="s">
        <v>185</v>
      </c>
      <c r="C10" s="98" t="s">
        <v>186</v>
      </c>
      <c r="D10" s="99" t="s">
        <v>187</v>
      </c>
      <c r="E10" s="100" t="s">
        <v>188</v>
      </c>
      <c r="F10" s="101">
        <v>1573.87</v>
      </c>
    </row>
    <row r="11" spans="1:9" ht="24.75" customHeight="1">
      <c r="A11" s="98" t="s">
        <v>184</v>
      </c>
      <c r="B11" s="98" t="s">
        <v>185</v>
      </c>
      <c r="C11" s="98" t="s">
        <v>189</v>
      </c>
      <c r="D11" s="99" t="s">
        <v>187</v>
      </c>
      <c r="E11" s="100" t="s">
        <v>190</v>
      </c>
      <c r="F11" s="101">
        <v>862.19</v>
      </c>
    </row>
    <row r="12" spans="1:9" ht="24.75" customHeight="1">
      <c r="A12" s="98" t="s">
        <v>184</v>
      </c>
      <c r="B12" s="98" t="s">
        <v>185</v>
      </c>
      <c r="C12" s="98" t="s">
        <v>191</v>
      </c>
      <c r="D12" s="99" t="s">
        <v>187</v>
      </c>
      <c r="E12" s="100" t="s">
        <v>192</v>
      </c>
      <c r="F12" s="101">
        <f>60+235.62</f>
        <v>295.62</v>
      </c>
      <c r="G12" s="46"/>
      <c r="H12" s="46"/>
      <c r="I12" s="46"/>
    </row>
    <row r="13" spans="1:9" ht="24.75" customHeight="1">
      <c r="A13" s="98" t="s">
        <v>193</v>
      </c>
      <c r="B13" s="98" t="s">
        <v>194</v>
      </c>
      <c r="C13" s="98" t="s">
        <v>194</v>
      </c>
      <c r="D13" s="99" t="s">
        <v>187</v>
      </c>
      <c r="E13" s="100" t="s">
        <v>195</v>
      </c>
      <c r="F13" s="101">
        <f>149.59+19.17</f>
        <v>168.76</v>
      </c>
    </row>
    <row r="14" spans="1:9" ht="24.75" customHeight="1">
      <c r="A14" s="98" t="s">
        <v>196</v>
      </c>
      <c r="B14" s="98" t="s">
        <v>197</v>
      </c>
      <c r="C14" s="98" t="s">
        <v>186</v>
      </c>
      <c r="D14" s="99" t="s">
        <v>187</v>
      </c>
      <c r="E14" s="100" t="s">
        <v>198</v>
      </c>
      <c r="F14" s="101">
        <v>122.17</v>
      </c>
    </row>
    <row r="15" spans="1:9" ht="24.75" customHeight="1">
      <c r="A15" s="98" t="s">
        <v>196</v>
      </c>
      <c r="B15" s="98" t="s">
        <v>197</v>
      </c>
      <c r="C15" s="98" t="s">
        <v>199</v>
      </c>
      <c r="D15" s="99" t="s">
        <v>187</v>
      </c>
      <c r="E15" s="100" t="s">
        <v>200</v>
      </c>
      <c r="F15" s="101">
        <v>52.36</v>
      </c>
    </row>
    <row r="16" spans="1:9" ht="24.75" customHeight="1">
      <c r="A16" s="98" t="s">
        <v>201</v>
      </c>
      <c r="B16" s="98" t="s">
        <v>189</v>
      </c>
      <c r="C16" s="98" t="s">
        <v>186</v>
      </c>
      <c r="D16" s="99" t="s">
        <v>187</v>
      </c>
      <c r="E16" s="100" t="s">
        <v>202</v>
      </c>
      <c r="F16" s="101">
        <v>89.76</v>
      </c>
    </row>
    <row r="17" spans="1:6" ht="18.95" customHeight="1">
      <c r="A17" s="43"/>
      <c r="B17" s="43"/>
      <c r="C17" s="43"/>
      <c r="D17" s="43"/>
      <c r="E17" s="44"/>
      <c r="F17" s="45"/>
    </row>
  </sheetData>
  <sheetProtection formatCells="0" formatColumns="0" formatRows="0"/>
  <mergeCells count="7">
    <mergeCell ref="A2:F2"/>
    <mergeCell ref="F4:F6"/>
    <mergeCell ref="E4:E6"/>
    <mergeCell ref="A5:A6"/>
    <mergeCell ref="B5:B6"/>
    <mergeCell ref="C5:C6"/>
    <mergeCell ref="D4:D6"/>
  </mergeCells>
  <phoneticPr fontId="2" type="noConversion"/>
  <printOptions horizontalCentered="1"/>
  <pageMargins left="0.59055118110236227" right="0.39370078740157483" top="0.47244094488188981" bottom="0.47244094488188981" header="0.51181102362204722" footer="0.23622047244094491"/>
  <pageSetup paperSize="9" orientation="portrait" horizontalDpi="1200" verticalDpi="1200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topLeftCell="A7" workbookViewId="0">
      <selection activeCell="D27" sqref="D27"/>
    </sheetView>
  </sheetViews>
  <sheetFormatPr defaultColWidth="6.875" defaultRowHeight="20.100000000000001" customHeight="1"/>
  <cols>
    <col min="1" max="1" width="38.75" style="1" customWidth="1"/>
    <col min="2" max="2" width="28.875" style="1" customWidth="1"/>
    <col min="3" max="3" width="38.75" style="1" customWidth="1"/>
    <col min="4" max="4" width="28.875" style="1" customWidth="1"/>
    <col min="5" max="16384" width="6.875" style="1"/>
  </cols>
  <sheetData>
    <row r="1" spans="1:4" ht="20.100000000000001" customHeight="1">
      <c r="A1" s="1" t="s">
        <v>0</v>
      </c>
      <c r="D1" s="2" t="s">
        <v>149</v>
      </c>
    </row>
    <row r="2" spans="1:4" ht="20.100000000000001" customHeight="1">
      <c r="A2" s="3" t="s">
        <v>87</v>
      </c>
      <c r="B2" s="3"/>
      <c r="C2" s="3"/>
      <c r="D2" s="3"/>
    </row>
    <row r="3" spans="1:4" s="4" customFormat="1" ht="20.100000000000001" customHeight="1">
      <c r="A3" s="1"/>
      <c r="D3" s="2" t="s">
        <v>1</v>
      </c>
    </row>
    <row r="4" spans="1:4" ht="24.75" customHeight="1">
      <c r="A4" s="5" t="s">
        <v>2</v>
      </c>
      <c r="B4" s="5"/>
      <c r="C4" s="5" t="s">
        <v>3</v>
      </c>
      <c r="D4" s="5"/>
    </row>
    <row r="5" spans="1:4" ht="24.75" customHeight="1">
      <c r="A5" s="6" t="s">
        <v>4</v>
      </c>
      <c r="B5" s="7" t="s">
        <v>5</v>
      </c>
      <c r="C5" s="6" t="s">
        <v>4</v>
      </c>
      <c r="D5" s="7" t="s">
        <v>5</v>
      </c>
    </row>
    <row r="6" spans="1:4" s="8" customFormat="1" ht="21" customHeight="1">
      <c r="A6" s="10" t="s">
        <v>66</v>
      </c>
      <c r="B6" s="79">
        <v>3042.7</v>
      </c>
      <c r="C6" s="9" t="s">
        <v>68</v>
      </c>
      <c r="D6" s="102">
        <f>2496.06+113.59</f>
        <v>2609.65</v>
      </c>
    </row>
    <row r="7" spans="1:4" s="8" customFormat="1" ht="21" customHeight="1">
      <c r="A7" s="10" t="s">
        <v>7</v>
      </c>
      <c r="B7" s="79">
        <f>2909.94+132.76</f>
        <v>3042.7</v>
      </c>
      <c r="C7" s="9" t="s">
        <v>69</v>
      </c>
      <c r="D7" s="102">
        <v>0</v>
      </c>
    </row>
    <row r="8" spans="1:4" s="8" customFormat="1" ht="21" customHeight="1">
      <c r="A8" s="10" t="s">
        <v>67</v>
      </c>
      <c r="B8" s="79">
        <v>0</v>
      </c>
      <c r="C8" s="9" t="s">
        <v>70</v>
      </c>
      <c r="D8" s="102">
        <v>0</v>
      </c>
    </row>
    <row r="9" spans="1:4" s="8" customFormat="1" ht="21" customHeight="1">
      <c r="A9" s="103"/>
      <c r="B9" s="103"/>
      <c r="C9" s="9" t="s">
        <v>71</v>
      </c>
      <c r="D9" s="102">
        <v>0</v>
      </c>
    </row>
    <row r="10" spans="1:4" s="8" customFormat="1" ht="21" customHeight="1">
      <c r="A10" s="103"/>
      <c r="B10" s="103"/>
      <c r="C10" s="9" t="s">
        <v>72</v>
      </c>
      <c r="D10" s="102">
        <v>0</v>
      </c>
    </row>
    <row r="11" spans="1:4" s="8" customFormat="1" ht="21" customHeight="1">
      <c r="A11" s="103"/>
      <c r="B11" s="103"/>
      <c r="C11" s="9" t="s">
        <v>73</v>
      </c>
      <c r="D11" s="102">
        <v>0</v>
      </c>
    </row>
    <row r="12" spans="1:4" s="8" customFormat="1" ht="21" customHeight="1">
      <c r="A12" s="103"/>
      <c r="B12" s="103"/>
      <c r="C12" s="9" t="s">
        <v>74</v>
      </c>
      <c r="D12" s="102">
        <f>149.59+19.17</f>
        <v>168.76</v>
      </c>
    </row>
    <row r="13" spans="1:4" s="8" customFormat="1" ht="21" customHeight="1">
      <c r="A13" s="103"/>
      <c r="B13" s="103"/>
      <c r="C13" s="11" t="s">
        <v>75</v>
      </c>
      <c r="D13" s="102">
        <v>174.53</v>
      </c>
    </row>
    <row r="14" spans="1:4" s="8" customFormat="1" ht="21" customHeight="1">
      <c r="A14" s="103"/>
      <c r="B14" s="103"/>
      <c r="C14" s="9" t="s">
        <v>76</v>
      </c>
      <c r="D14" s="102">
        <v>0</v>
      </c>
    </row>
    <row r="15" spans="1:4" s="8" customFormat="1" ht="21" customHeight="1">
      <c r="A15" s="103"/>
      <c r="B15" s="103"/>
      <c r="C15" s="12" t="s">
        <v>77</v>
      </c>
      <c r="D15" s="102">
        <v>0</v>
      </c>
    </row>
    <row r="16" spans="1:4" s="8" customFormat="1" ht="20.100000000000001" customHeight="1">
      <c r="A16" s="103"/>
      <c r="B16" s="103"/>
      <c r="C16" s="12" t="s">
        <v>78</v>
      </c>
      <c r="D16" s="102">
        <v>0</v>
      </c>
    </row>
    <row r="17" spans="1:4" s="8" customFormat="1" ht="21" customHeight="1">
      <c r="A17" s="103"/>
      <c r="B17" s="103"/>
      <c r="C17" s="12" t="s">
        <v>79</v>
      </c>
      <c r="D17" s="104">
        <v>0</v>
      </c>
    </row>
    <row r="18" spans="1:4" s="8" customFormat="1" ht="21" customHeight="1">
      <c r="A18" s="103"/>
      <c r="B18" s="103"/>
      <c r="C18" s="12" t="s">
        <v>80</v>
      </c>
      <c r="D18" s="105">
        <v>0</v>
      </c>
    </row>
    <row r="19" spans="1:4" s="8" customFormat="1" ht="21" customHeight="1">
      <c r="A19" s="103"/>
      <c r="B19" s="103"/>
      <c r="C19" s="12" t="s">
        <v>81</v>
      </c>
      <c r="D19" s="106">
        <v>0</v>
      </c>
    </row>
    <row r="20" spans="1:4" s="8" customFormat="1" ht="21" customHeight="1">
      <c r="A20" s="103"/>
      <c r="B20" s="103"/>
      <c r="C20" s="17" t="s">
        <v>82</v>
      </c>
      <c r="D20" s="104">
        <v>0</v>
      </c>
    </row>
    <row r="21" spans="1:4" s="8" customFormat="1" ht="21" customHeight="1">
      <c r="A21" s="103"/>
      <c r="B21" s="103"/>
      <c r="C21" s="8" t="s">
        <v>83</v>
      </c>
      <c r="D21" s="107">
        <v>89.76</v>
      </c>
    </row>
    <row r="22" spans="1:4" s="8" customFormat="1" ht="21" customHeight="1">
      <c r="A22" s="103"/>
      <c r="B22" s="103"/>
      <c r="C22" s="9" t="s">
        <v>88</v>
      </c>
      <c r="D22" s="108">
        <v>0</v>
      </c>
    </row>
    <row r="23" spans="1:4" s="8" customFormat="1" ht="21" customHeight="1">
      <c r="A23" s="103"/>
      <c r="B23" s="103"/>
      <c r="C23" s="9" t="s">
        <v>84</v>
      </c>
      <c r="D23" s="102">
        <v>0</v>
      </c>
    </row>
    <row r="24" spans="1:4" s="8" customFormat="1" ht="21" customHeight="1">
      <c r="A24" s="103"/>
      <c r="B24" s="103"/>
      <c r="C24" s="9" t="s">
        <v>85</v>
      </c>
      <c r="D24" s="104">
        <v>0</v>
      </c>
    </row>
    <row r="25" spans="1:4" s="8" customFormat="1" ht="21" customHeight="1">
      <c r="A25" s="16"/>
      <c r="B25" s="14"/>
      <c r="C25" s="17" t="s">
        <v>86</v>
      </c>
      <c r="D25" s="109">
        <v>0</v>
      </c>
    </row>
    <row r="26" spans="1:4" ht="21" customHeight="1">
      <c r="A26" s="21"/>
      <c r="B26" s="14"/>
      <c r="C26" s="17"/>
      <c r="D26" s="49"/>
    </row>
    <row r="27" spans="1:4" s="8" customFormat="1" ht="23.25" customHeight="1">
      <c r="A27" s="19" t="s">
        <v>24</v>
      </c>
      <c r="B27" s="90">
        <v>3042.7</v>
      </c>
      <c r="C27" s="20" t="s">
        <v>25</v>
      </c>
      <c r="D27" s="110">
        <v>3042.7</v>
      </c>
    </row>
    <row r="28" spans="1:4" ht="20.100000000000001" customHeight="1">
      <c r="A28" s="22"/>
    </row>
    <row r="29" spans="1:4" ht="20.100000000000001" customHeight="1">
      <c r="A29" s="22"/>
    </row>
    <row r="30" spans="1:4" ht="20.100000000000001" customHeight="1">
      <c r="A30" s="22"/>
    </row>
    <row r="33" spans="8:8" ht="20.100000000000001" customHeight="1">
      <c r="H33" s="8"/>
    </row>
  </sheetData>
  <sheetProtection formatCells="0" formatColumns="0" formatRows="0"/>
  <phoneticPr fontId="2" type="noConversion"/>
  <printOptions horizontalCentered="1"/>
  <pageMargins left="0.59055118110236227" right="0.26" top="0.43" bottom="0.47244094488188981" header="0.49" footer="0.23622047244094491"/>
  <pageSetup paperSize="9" scale="90" orientation="landscape" horizontalDpi="1200" verticalDpi="1200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showGridLines="0" showZeros="0" workbookViewId="0">
      <selection activeCell="G10" sqref="G10"/>
    </sheetView>
  </sheetViews>
  <sheetFormatPr defaultColWidth="8" defaultRowHeight="18.95" customHeight="1"/>
  <cols>
    <col min="1" max="1" width="4.25" style="61" customWidth="1"/>
    <col min="2" max="3" width="4.25" style="62" customWidth="1"/>
    <col min="4" max="4" width="9.25" style="64" customWidth="1"/>
    <col min="5" max="5" width="28" style="65" customWidth="1"/>
    <col min="6" max="6" width="11.25" style="63" customWidth="1"/>
    <col min="7" max="8" width="10" style="63" customWidth="1"/>
    <col min="9" max="16384" width="8" style="51"/>
  </cols>
  <sheetData>
    <row r="1" spans="1:8" ht="23.25" customHeight="1">
      <c r="A1" s="50"/>
      <c r="B1" s="50"/>
      <c r="C1" s="50"/>
      <c r="D1" s="50"/>
      <c r="E1" s="50"/>
      <c r="F1" s="50"/>
      <c r="G1" s="50"/>
      <c r="H1" s="50" t="s">
        <v>148</v>
      </c>
    </row>
    <row r="2" spans="1:8" ht="23.25" customHeight="1">
      <c r="A2" s="167" t="s">
        <v>93</v>
      </c>
      <c r="B2" s="167"/>
      <c r="C2" s="167"/>
      <c r="D2" s="167"/>
      <c r="E2" s="167"/>
      <c r="F2" s="167"/>
      <c r="G2" s="167"/>
      <c r="H2" s="167"/>
    </row>
    <row r="3" spans="1:8" s="55" customFormat="1" ht="23.25" customHeight="1">
      <c r="A3" s="52"/>
      <c r="B3" s="53"/>
      <c r="C3" s="54"/>
      <c r="D3" s="50"/>
      <c r="E3" s="50"/>
      <c r="F3" s="50"/>
      <c r="G3" s="50"/>
      <c r="H3" s="50" t="s">
        <v>1</v>
      </c>
    </row>
    <row r="4" spans="1:8" s="55" customFormat="1" ht="23.25" customHeight="1">
      <c r="A4" s="56" t="s">
        <v>51</v>
      </c>
      <c r="B4" s="56"/>
      <c r="C4" s="56"/>
      <c r="D4" s="169" t="s">
        <v>42</v>
      </c>
      <c r="E4" s="171" t="s">
        <v>91</v>
      </c>
      <c r="F4" s="170" t="s">
        <v>92</v>
      </c>
      <c r="G4" s="161" t="s">
        <v>89</v>
      </c>
      <c r="H4" s="164" t="s">
        <v>90</v>
      </c>
    </row>
    <row r="5" spans="1:8" s="55" customFormat="1" ht="23.25" customHeight="1">
      <c r="A5" s="168" t="s">
        <v>54</v>
      </c>
      <c r="B5" s="168" t="s">
        <v>55</v>
      </c>
      <c r="C5" s="168" t="s">
        <v>56</v>
      </c>
      <c r="D5" s="169"/>
      <c r="E5" s="171"/>
      <c r="F5" s="170"/>
      <c r="G5" s="162"/>
      <c r="H5" s="165"/>
    </row>
    <row r="6" spans="1:8" ht="31.5" customHeight="1">
      <c r="A6" s="168"/>
      <c r="B6" s="168"/>
      <c r="C6" s="168"/>
      <c r="D6" s="169"/>
      <c r="E6" s="171"/>
      <c r="F6" s="170"/>
      <c r="G6" s="163"/>
      <c r="H6" s="166"/>
    </row>
    <row r="7" spans="1:8" ht="23.25" customHeight="1">
      <c r="A7" s="57" t="s">
        <v>50</v>
      </c>
      <c r="B7" s="57" t="s">
        <v>50</v>
      </c>
      <c r="C7" s="57" t="s">
        <v>50</v>
      </c>
      <c r="D7" s="57" t="s">
        <v>50</v>
      </c>
      <c r="E7" s="58" t="s">
        <v>50</v>
      </c>
      <c r="F7" s="57">
        <v>1</v>
      </c>
      <c r="G7" s="57">
        <v>2</v>
      </c>
      <c r="H7" s="57">
        <v>6</v>
      </c>
    </row>
    <row r="8" spans="1:8" s="111" customFormat="1" ht="23.25" customHeight="1">
      <c r="A8" s="112"/>
      <c r="B8" s="112"/>
      <c r="C8" s="112"/>
      <c r="D8" s="113"/>
      <c r="E8" s="114" t="s">
        <v>48</v>
      </c>
      <c r="F8" s="115">
        <v>3042.7</v>
      </c>
      <c r="G8" s="116">
        <v>2120.5100000000002</v>
      </c>
      <c r="H8" s="115">
        <v>922.19</v>
      </c>
    </row>
    <row r="9" spans="1:8" ht="23.25" customHeight="1">
      <c r="A9" s="112"/>
      <c r="B9" s="112"/>
      <c r="C9" s="112"/>
      <c r="D9" s="113" t="s">
        <v>182</v>
      </c>
      <c r="E9" s="114" t="s">
        <v>183</v>
      </c>
      <c r="F9" s="115">
        <v>3042.7</v>
      </c>
      <c r="G9" s="116">
        <v>2120.5100000000002</v>
      </c>
      <c r="H9" s="115">
        <v>922.19</v>
      </c>
    </row>
    <row r="10" spans="1:8" ht="23.25" customHeight="1">
      <c r="A10" s="112" t="s">
        <v>184</v>
      </c>
      <c r="B10" s="112" t="s">
        <v>185</v>
      </c>
      <c r="C10" s="112" t="s">
        <v>186</v>
      </c>
      <c r="D10" s="113" t="s">
        <v>187</v>
      </c>
      <c r="E10" s="114" t="s">
        <v>188</v>
      </c>
      <c r="F10" s="115">
        <v>1573.87</v>
      </c>
      <c r="G10" s="116">
        <v>1573.87</v>
      </c>
      <c r="H10" s="115">
        <v>0</v>
      </c>
    </row>
    <row r="11" spans="1:8" ht="23.25" customHeight="1">
      <c r="A11" s="112" t="s">
        <v>184</v>
      </c>
      <c r="B11" s="112" t="s">
        <v>185</v>
      </c>
      <c r="C11" s="112" t="s">
        <v>189</v>
      </c>
      <c r="D11" s="113" t="s">
        <v>187</v>
      </c>
      <c r="E11" s="114" t="s">
        <v>190</v>
      </c>
      <c r="F11" s="115">
        <v>862.19</v>
      </c>
      <c r="G11" s="116">
        <v>0</v>
      </c>
      <c r="H11" s="115">
        <v>862.19</v>
      </c>
    </row>
    <row r="12" spans="1:8" ht="23.25" customHeight="1">
      <c r="A12" s="112" t="s">
        <v>184</v>
      </c>
      <c r="B12" s="112" t="s">
        <v>185</v>
      </c>
      <c r="C12" s="112" t="s">
        <v>191</v>
      </c>
      <c r="D12" s="113" t="s">
        <v>187</v>
      </c>
      <c r="E12" s="114" t="s">
        <v>192</v>
      </c>
      <c r="F12" s="115">
        <v>173.59</v>
      </c>
      <c r="G12" s="116">
        <v>113.59</v>
      </c>
      <c r="H12" s="115">
        <v>60</v>
      </c>
    </row>
    <row r="13" spans="1:8" ht="23.25" customHeight="1">
      <c r="A13" s="112" t="s">
        <v>193</v>
      </c>
      <c r="B13" s="112" t="s">
        <v>194</v>
      </c>
      <c r="C13" s="112" t="s">
        <v>194</v>
      </c>
      <c r="D13" s="113" t="s">
        <v>187</v>
      </c>
      <c r="E13" s="114" t="s">
        <v>195</v>
      </c>
      <c r="F13" s="115">
        <v>168.76</v>
      </c>
      <c r="G13" s="116">
        <f>149.59+19.17</f>
        <v>168.76</v>
      </c>
      <c r="H13" s="115">
        <v>0</v>
      </c>
    </row>
    <row r="14" spans="1:8" ht="23.25" customHeight="1">
      <c r="A14" s="112" t="s">
        <v>196</v>
      </c>
      <c r="B14" s="112" t="s">
        <v>197</v>
      </c>
      <c r="C14" s="112" t="s">
        <v>186</v>
      </c>
      <c r="D14" s="113" t="s">
        <v>187</v>
      </c>
      <c r="E14" s="114" t="s">
        <v>198</v>
      </c>
      <c r="F14" s="115">
        <v>122.17</v>
      </c>
      <c r="G14" s="116">
        <v>122.17</v>
      </c>
      <c r="H14" s="115">
        <v>0</v>
      </c>
    </row>
    <row r="15" spans="1:8" ht="23.25" customHeight="1">
      <c r="A15" s="112" t="s">
        <v>196</v>
      </c>
      <c r="B15" s="112" t="s">
        <v>197</v>
      </c>
      <c r="C15" s="112" t="s">
        <v>199</v>
      </c>
      <c r="D15" s="113" t="s">
        <v>187</v>
      </c>
      <c r="E15" s="114" t="s">
        <v>200</v>
      </c>
      <c r="F15" s="115">
        <v>52.36</v>
      </c>
      <c r="G15" s="116">
        <v>52.36</v>
      </c>
      <c r="H15" s="115">
        <v>0</v>
      </c>
    </row>
    <row r="16" spans="1:8" ht="23.25" customHeight="1">
      <c r="A16" s="112" t="s">
        <v>201</v>
      </c>
      <c r="B16" s="112" t="s">
        <v>189</v>
      </c>
      <c r="C16" s="112" t="s">
        <v>186</v>
      </c>
      <c r="D16" s="113" t="s">
        <v>187</v>
      </c>
      <c r="E16" s="114" t="s">
        <v>202</v>
      </c>
      <c r="F16" s="115">
        <v>89.76</v>
      </c>
      <c r="G16" s="116">
        <v>89.76</v>
      </c>
      <c r="H16" s="115">
        <v>0</v>
      </c>
    </row>
    <row r="17" spans="5:7" ht="18.95" customHeight="1">
      <c r="F17" s="60"/>
      <c r="G17" s="60"/>
    </row>
    <row r="18" spans="5:7" ht="18.95" customHeight="1">
      <c r="E18" s="59"/>
    </row>
  </sheetData>
  <sheetProtection formatCells="0" formatColumns="0" formatRows="0"/>
  <mergeCells count="9">
    <mergeCell ref="G4:G6"/>
    <mergeCell ref="H4:H6"/>
    <mergeCell ref="A2:H2"/>
    <mergeCell ref="A5:A6"/>
    <mergeCell ref="B5:B6"/>
    <mergeCell ref="C5:C6"/>
    <mergeCell ref="D4:D6"/>
    <mergeCell ref="F4:F6"/>
    <mergeCell ref="E4:E6"/>
  </mergeCells>
  <phoneticPr fontId="2" type="noConversion"/>
  <printOptions horizontalCentered="1"/>
  <pageMargins left="0.59055118110236227" right="0.39370078740157483" top="0.47244094488188981" bottom="0.47244094488188981" header="0.51181102362204722" footer="0.23622047244094491"/>
  <pageSetup paperSize="9" orientation="portrait" horizontalDpi="1200" verticalDpi="1200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53"/>
  <sheetViews>
    <sheetView showGridLines="0" showZeros="0" workbookViewId="0">
      <selection activeCell="B9" sqref="B9"/>
    </sheetView>
  </sheetViews>
  <sheetFormatPr defaultRowHeight="22.5" customHeight="1"/>
  <cols>
    <col min="1" max="1" width="16.25" style="66" customWidth="1"/>
    <col min="2" max="2" width="25.125" style="66" customWidth="1"/>
    <col min="3" max="3" width="29.875" style="66" customWidth="1"/>
    <col min="4" max="16384" width="9" style="66"/>
  </cols>
  <sheetData>
    <row r="1" spans="1:3" ht="12.75" customHeight="1">
      <c r="C1" s="68" t="s">
        <v>178</v>
      </c>
    </row>
    <row r="2" spans="1:3" ht="22.5" customHeight="1">
      <c r="A2" s="189" t="s">
        <v>212</v>
      </c>
      <c r="B2" s="189"/>
      <c r="C2" s="189"/>
    </row>
    <row r="3" spans="1:3" ht="15" customHeight="1">
      <c r="C3" s="68" t="s">
        <v>1</v>
      </c>
    </row>
    <row r="4" spans="1:3" ht="13.5" customHeight="1">
      <c r="A4" s="176" t="s">
        <v>99</v>
      </c>
      <c r="B4" s="177"/>
      <c r="C4" s="67" t="s">
        <v>138</v>
      </c>
    </row>
    <row r="5" spans="1:3" s="118" customFormat="1" ht="13.5" customHeight="1">
      <c r="A5" s="178" t="s">
        <v>43</v>
      </c>
      <c r="B5" s="179"/>
      <c r="C5" s="117">
        <f>C6+C17+C42</f>
        <v>2120.5100000000002</v>
      </c>
    </row>
    <row r="6" spans="1:3" s="118" customFormat="1" ht="13.5" customHeight="1">
      <c r="A6" s="173" t="s">
        <v>94</v>
      </c>
      <c r="B6" s="119" t="s">
        <v>95</v>
      </c>
      <c r="C6" s="120">
        <v>1514.99</v>
      </c>
    </row>
    <row r="7" spans="1:3" s="118" customFormat="1" ht="13.5" customHeight="1">
      <c r="A7" s="174"/>
      <c r="B7" s="119" t="s">
        <v>139</v>
      </c>
      <c r="C7" s="120">
        <f>441.58+58.11</f>
        <v>499.69</v>
      </c>
    </row>
    <row r="8" spans="1:3" s="118" customFormat="1" ht="13.5" customHeight="1">
      <c r="A8" s="174"/>
      <c r="B8" s="119" t="s">
        <v>100</v>
      </c>
      <c r="C8" s="120">
        <v>306.39999999999998</v>
      </c>
    </row>
    <row r="9" spans="1:3" s="118" customFormat="1" ht="13.5" customHeight="1">
      <c r="A9" s="174"/>
      <c r="B9" s="119" t="s">
        <v>96</v>
      </c>
      <c r="C9" s="120">
        <f>62.33+3.99</f>
        <v>66.319999999999993</v>
      </c>
    </row>
    <row r="10" spans="1:3" s="118" customFormat="1" ht="13.5" customHeight="1">
      <c r="A10" s="174"/>
      <c r="B10" s="119" t="s">
        <v>101</v>
      </c>
      <c r="C10" s="120">
        <v>18.88</v>
      </c>
    </row>
    <row r="11" spans="1:3" s="118" customFormat="1" ht="13.5" customHeight="1">
      <c r="A11" s="174"/>
      <c r="B11" s="119" t="s">
        <v>206</v>
      </c>
      <c r="C11" s="120">
        <f>149.59+19.17</f>
        <v>168.76</v>
      </c>
    </row>
    <row r="12" spans="1:3" s="118" customFormat="1" ht="13.5" customHeight="1">
      <c r="A12" s="174"/>
      <c r="B12" s="119" t="s">
        <v>207</v>
      </c>
      <c r="C12" s="120">
        <v>59.84</v>
      </c>
    </row>
    <row r="13" spans="1:3" s="118" customFormat="1" ht="13.5" customHeight="1">
      <c r="A13" s="174"/>
      <c r="B13" s="119" t="s">
        <v>208</v>
      </c>
      <c r="C13" s="120">
        <v>52.36</v>
      </c>
    </row>
    <row r="14" spans="1:3" s="118" customFormat="1" ht="13.5" customHeight="1">
      <c r="A14" s="174"/>
      <c r="B14" s="119" t="s">
        <v>136</v>
      </c>
      <c r="C14" s="120">
        <v>89.76</v>
      </c>
    </row>
    <row r="15" spans="1:3" s="118" customFormat="1" ht="13.5" customHeight="1">
      <c r="A15" s="174"/>
      <c r="B15" s="119" t="s">
        <v>209</v>
      </c>
      <c r="C15" s="120">
        <v>62.33</v>
      </c>
    </row>
    <row r="16" spans="1:3" s="118" customFormat="1" ht="13.5" customHeight="1">
      <c r="A16" s="175"/>
      <c r="B16" s="119" t="s">
        <v>98</v>
      </c>
      <c r="C16" s="120">
        <f>179.43+11.22</f>
        <v>190.65</v>
      </c>
    </row>
    <row r="17" spans="1:3" s="118" customFormat="1" ht="13.5" customHeight="1">
      <c r="A17" s="173" t="s">
        <v>114</v>
      </c>
      <c r="B17" s="119" t="s">
        <v>95</v>
      </c>
      <c r="C17" s="120">
        <v>423.47</v>
      </c>
    </row>
    <row r="18" spans="1:3" s="118" customFormat="1" ht="13.5" customHeight="1">
      <c r="A18" s="174"/>
      <c r="B18" s="119" t="s">
        <v>102</v>
      </c>
      <c r="C18" s="120">
        <v>23</v>
      </c>
    </row>
    <row r="19" spans="1:3" s="118" customFormat="1" ht="13.5" customHeight="1">
      <c r="A19" s="174"/>
      <c r="B19" s="119" t="s">
        <v>103</v>
      </c>
      <c r="C19" s="120">
        <v>28.6</v>
      </c>
    </row>
    <row r="20" spans="1:3" s="118" customFormat="1" ht="13.5" customHeight="1">
      <c r="A20" s="174"/>
      <c r="B20" s="119" t="s">
        <v>211</v>
      </c>
      <c r="C20" s="120">
        <v>5</v>
      </c>
    </row>
    <row r="21" spans="1:3" s="118" customFormat="1" ht="13.5" customHeight="1">
      <c r="A21" s="174"/>
      <c r="B21" s="119" t="s">
        <v>210</v>
      </c>
      <c r="C21" s="120"/>
    </row>
    <row r="22" spans="1:3" s="118" customFormat="1" ht="13.5" customHeight="1">
      <c r="A22" s="174"/>
      <c r="B22" s="119" t="s">
        <v>104</v>
      </c>
      <c r="C22" s="120">
        <v>10</v>
      </c>
    </row>
    <row r="23" spans="1:3" s="118" customFormat="1" ht="13.5" customHeight="1">
      <c r="A23" s="174"/>
      <c r="B23" s="119" t="s">
        <v>105</v>
      </c>
      <c r="C23" s="120">
        <v>34</v>
      </c>
    </row>
    <row r="24" spans="1:3" s="118" customFormat="1" ht="13.5" customHeight="1">
      <c r="A24" s="174"/>
      <c r="B24" s="119" t="s">
        <v>106</v>
      </c>
      <c r="C24" s="120">
        <v>13</v>
      </c>
    </row>
    <row r="25" spans="1:3" s="118" customFormat="1" ht="13.5" customHeight="1">
      <c r="A25" s="174"/>
      <c r="B25" s="119" t="s">
        <v>107</v>
      </c>
      <c r="C25" s="120">
        <v>30</v>
      </c>
    </row>
    <row r="26" spans="1:3" s="118" customFormat="1" ht="13.5" customHeight="1">
      <c r="A26" s="174"/>
      <c r="B26" s="119" t="s">
        <v>108</v>
      </c>
      <c r="C26" s="120">
        <v>64</v>
      </c>
    </row>
    <row r="27" spans="1:3" s="118" customFormat="1" ht="13.5" customHeight="1">
      <c r="A27" s="174"/>
      <c r="B27" s="119" t="s">
        <v>109</v>
      </c>
      <c r="C27" s="120">
        <v>100.26</v>
      </c>
    </row>
    <row r="28" spans="1:3" s="118" customFormat="1" ht="13.5" customHeight="1">
      <c r="A28" s="174"/>
      <c r="B28" s="119" t="s">
        <v>110</v>
      </c>
      <c r="C28" s="120">
        <f>26.2+2</f>
        <v>28.2</v>
      </c>
    </row>
    <row r="29" spans="1:3" s="118" customFormat="1" ht="13.5" customHeight="1">
      <c r="A29" s="174"/>
      <c r="B29" s="119" t="s">
        <v>111</v>
      </c>
      <c r="C29" s="120">
        <v>0</v>
      </c>
    </row>
    <row r="30" spans="1:3" s="118" customFormat="1" ht="13.5" customHeight="1">
      <c r="A30" s="174"/>
      <c r="B30" s="119" t="s">
        <v>112</v>
      </c>
      <c r="C30" s="120">
        <v>0</v>
      </c>
    </row>
    <row r="31" spans="1:3" s="118" customFormat="1" ht="13.5" customHeight="1">
      <c r="A31" s="174"/>
      <c r="B31" s="119" t="s">
        <v>113</v>
      </c>
      <c r="C31" s="120">
        <v>12.2</v>
      </c>
    </row>
    <row r="32" spans="1:3" s="118" customFormat="1" ht="13.5" customHeight="1">
      <c r="A32" s="174"/>
      <c r="B32" s="119" t="s">
        <v>115</v>
      </c>
      <c r="C32" s="120">
        <f>5.89+1.24</f>
        <v>7.13</v>
      </c>
    </row>
    <row r="33" spans="1:3" s="118" customFormat="1" ht="13.5" customHeight="1">
      <c r="A33" s="174"/>
      <c r="B33" s="119" t="s">
        <v>116</v>
      </c>
      <c r="C33" s="120">
        <v>7</v>
      </c>
    </row>
    <row r="34" spans="1:3" s="118" customFormat="1" ht="13.5" customHeight="1">
      <c r="A34" s="174"/>
      <c r="B34" s="119" t="s">
        <v>117</v>
      </c>
      <c r="C34" s="120">
        <v>0</v>
      </c>
    </row>
    <row r="35" spans="1:3" s="118" customFormat="1" ht="13.5" customHeight="1">
      <c r="A35" s="174"/>
      <c r="B35" s="119" t="s">
        <v>118</v>
      </c>
      <c r="C35" s="120">
        <f>31.41+4.03</f>
        <v>35.44</v>
      </c>
    </row>
    <row r="36" spans="1:3" s="118" customFormat="1" ht="13.5" customHeight="1">
      <c r="A36" s="174"/>
      <c r="B36" s="119" t="s">
        <v>119</v>
      </c>
      <c r="C36" s="120">
        <v>0</v>
      </c>
    </row>
    <row r="37" spans="1:3" s="118" customFormat="1" ht="13.5" customHeight="1">
      <c r="A37" s="174"/>
      <c r="B37" s="119" t="s">
        <v>120</v>
      </c>
      <c r="C37" s="120">
        <v>0</v>
      </c>
    </row>
    <row r="38" spans="1:3" s="118" customFormat="1" ht="13.5" customHeight="1">
      <c r="A38" s="174"/>
      <c r="B38" s="119" t="s">
        <v>121</v>
      </c>
      <c r="C38" s="120">
        <v>25.64</v>
      </c>
    </row>
    <row r="39" spans="1:3" s="118" customFormat="1" ht="13.5" customHeight="1">
      <c r="A39" s="174"/>
      <c r="B39" s="119" t="s">
        <v>122</v>
      </c>
      <c r="C39" s="120">
        <v>0</v>
      </c>
    </row>
    <row r="40" spans="1:3" s="118" customFormat="1" ht="13.5" customHeight="1">
      <c r="A40" s="174"/>
      <c r="B40" s="119" t="s">
        <v>123</v>
      </c>
      <c r="C40" s="120">
        <v>0</v>
      </c>
    </row>
    <row r="41" spans="1:3" s="118" customFormat="1" ht="13.5" customHeight="1">
      <c r="A41" s="175"/>
      <c r="B41" s="119" t="s">
        <v>124</v>
      </c>
      <c r="C41" s="120">
        <v>0</v>
      </c>
    </row>
    <row r="42" spans="1:3" s="118" customFormat="1" ht="13.5" customHeight="1">
      <c r="A42" s="173" t="s">
        <v>125</v>
      </c>
      <c r="B42" s="119" t="s">
        <v>126</v>
      </c>
      <c r="C42" s="120">
        <v>182.05</v>
      </c>
    </row>
    <row r="43" spans="1:3" s="118" customFormat="1" ht="13.5" customHeight="1">
      <c r="A43" s="174"/>
      <c r="B43" s="119" t="s">
        <v>127</v>
      </c>
      <c r="C43" s="120">
        <v>0</v>
      </c>
    </row>
    <row r="44" spans="1:3" s="118" customFormat="1" ht="13.5" customHeight="1">
      <c r="A44" s="174"/>
      <c r="B44" s="119" t="s">
        <v>128</v>
      </c>
      <c r="C44" s="120">
        <v>0</v>
      </c>
    </row>
    <row r="45" spans="1:3" s="118" customFormat="1" ht="13.5" customHeight="1">
      <c r="A45" s="174"/>
      <c r="B45" s="119" t="s">
        <v>129</v>
      </c>
      <c r="C45" s="120">
        <v>0</v>
      </c>
    </row>
    <row r="46" spans="1:3" s="118" customFormat="1" ht="13.5" customHeight="1">
      <c r="A46" s="174"/>
      <c r="B46" s="119" t="s">
        <v>130</v>
      </c>
      <c r="C46" s="120">
        <f>1.02+0.51</f>
        <v>1.53</v>
      </c>
    </row>
    <row r="47" spans="1:3" s="118" customFormat="1" ht="13.5" customHeight="1">
      <c r="A47" s="174"/>
      <c r="B47" s="119" t="s">
        <v>131</v>
      </c>
      <c r="C47" s="120">
        <v>0</v>
      </c>
    </row>
    <row r="48" spans="1:3" s="118" customFormat="1" ht="13.5" customHeight="1">
      <c r="A48" s="174"/>
      <c r="B48" s="119" t="s">
        <v>132</v>
      </c>
      <c r="C48" s="120">
        <v>34.049999999999997</v>
      </c>
    </row>
    <row r="49" spans="1:3" s="118" customFormat="1" ht="13.5" customHeight="1">
      <c r="A49" s="174"/>
      <c r="B49" s="119" t="s">
        <v>133</v>
      </c>
      <c r="C49" s="120">
        <v>0</v>
      </c>
    </row>
    <row r="50" spans="1:3" s="118" customFormat="1" ht="13.5" customHeight="1">
      <c r="A50" s="174"/>
      <c r="B50" s="119" t="s">
        <v>134</v>
      </c>
      <c r="C50" s="120">
        <f>34.05+2.75</f>
        <v>36.799999999999997</v>
      </c>
    </row>
    <row r="51" spans="1:3" s="118" customFormat="1" ht="13.5" customHeight="1">
      <c r="A51" s="174"/>
      <c r="B51" s="119" t="s">
        <v>135</v>
      </c>
      <c r="C51" s="120">
        <v>0</v>
      </c>
    </row>
    <row r="52" spans="1:3" s="118" customFormat="1" ht="13.5" customHeight="1">
      <c r="A52" s="174"/>
      <c r="B52" s="119" t="s">
        <v>136</v>
      </c>
      <c r="C52" s="120">
        <v>0</v>
      </c>
    </row>
    <row r="53" spans="1:3" s="118" customFormat="1" ht="13.5" customHeight="1">
      <c r="A53" s="175"/>
      <c r="B53" s="119" t="s">
        <v>137</v>
      </c>
      <c r="C53" s="120">
        <f>98.81+10.86</f>
        <v>109.67</v>
      </c>
    </row>
  </sheetData>
  <sheetProtection formatCells="0" formatColumns="0" formatRows="0"/>
  <mergeCells count="6">
    <mergeCell ref="A2:C2"/>
    <mergeCell ref="A6:A16"/>
    <mergeCell ref="A17:A41"/>
    <mergeCell ref="A42:A53"/>
    <mergeCell ref="A4:B4"/>
    <mergeCell ref="A5:B5"/>
  </mergeCells>
  <phoneticPr fontId="2" type="noConversion"/>
  <pageMargins left="0.74803149606299213" right="0.74803149606299213" top="0.39370078740157483" bottom="0.19685039370078741" header="0.43307086614173229" footer="0.51181102362204722"/>
  <pageSetup paperSize="9" orientation="portrait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31"/>
  <sheetViews>
    <sheetView showGridLines="0" showZeros="0" workbookViewId="0">
      <selection activeCell="C14" sqref="C14"/>
    </sheetView>
  </sheetViews>
  <sheetFormatPr defaultRowHeight="27" customHeight="1"/>
  <cols>
    <col min="1" max="1" width="18.25" customWidth="1"/>
    <col min="2" max="2" width="27" customWidth="1"/>
    <col min="3" max="3" width="32.875" customWidth="1"/>
  </cols>
  <sheetData>
    <row r="1" spans="1:3" ht="21" customHeight="1">
      <c r="C1" s="78" t="s">
        <v>179</v>
      </c>
    </row>
    <row r="2" spans="1:3" ht="27" customHeight="1">
      <c r="A2" s="172" t="s">
        <v>177</v>
      </c>
      <c r="B2" s="172"/>
      <c r="C2" s="172"/>
    </row>
    <row r="3" spans="1:3" ht="19.5" customHeight="1">
      <c r="C3" s="68" t="s">
        <v>1</v>
      </c>
    </row>
    <row r="4" spans="1:3" ht="21" customHeight="1">
      <c r="A4" s="185" t="s">
        <v>154</v>
      </c>
      <c r="B4" s="186"/>
      <c r="C4" s="69" t="s">
        <v>155</v>
      </c>
    </row>
    <row r="5" spans="1:3" s="122" customFormat="1" ht="21" customHeight="1">
      <c r="A5" s="183" t="s">
        <v>156</v>
      </c>
      <c r="B5" s="184"/>
      <c r="C5" s="121">
        <f>C6+C11+C22+C26</f>
        <v>2120.5100000000002</v>
      </c>
    </row>
    <row r="6" spans="1:3" s="122" customFormat="1" ht="21" customHeight="1">
      <c r="A6" s="180" t="s">
        <v>175</v>
      </c>
      <c r="B6" s="123" t="s">
        <v>95</v>
      </c>
      <c r="C6" s="121">
        <v>1403.62</v>
      </c>
    </row>
    <row r="7" spans="1:3" s="122" customFormat="1" ht="21" customHeight="1">
      <c r="A7" s="181"/>
      <c r="B7" s="103" t="s">
        <v>157</v>
      </c>
      <c r="C7" s="121">
        <v>810.31</v>
      </c>
    </row>
    <row r="8" spans="1:3" s="122" customFormat="1" ht="21" customHeight="1">
      <c r="A8" s="181"/>
      <c r="B8" s="103" t="s">
        <v>97</v>
      </c>
      <c r="C8" s="121">
        <v>261.79000000000002</v>
      </c>
    </row>
    <row r="9" spans="1:3" s="122" customFormat="1" ht="21" customHeight="1">
      <c r="A9" s="181"/>
      <c r="B9" s="103" t="s">
        <v>136</v>
      </c>
      <c r="C9" s="121">
        <v>89.76</v>
      </c>
    </row>
    <row r="10" spans="1:3" s="122" customFormat="1" ht="21" customHeight="1">
      <c r="A10" s="182"/>
      <c r="B10" s="103" t="s">
        <v>98</v>
      </c>
      <c r="C10" s="121">
        <v>241.76</v>
      </c>
    </row>
    <row r="11" spans="1:3" s="122" customFormat="1" ht="21" customHeight="1">
      <c r="A11" s="180" t="s">
        <v>158</v>
      </c>
      <c r="B11" s="123" t="s">
        <v>95</v>
      </c>
      <c r="C11" s="121">
        <v>416.2</v>
      </c>
    </row>
    <row r="12" spans="1:3" s="122" customFormat="1" ht="21" customHeight="1">
      <c r="A12" s="181"/>
      <c r="B12" s="103" t="s">
        <v>159</v>
      </c>
      <c r="C12" s="121">
        <v>296.47000000000003</v>
      </c>
    </row>
    <row r="13" spans="1:3" s="122" customFormat="1" ht="21" customHeight="1">
      <c r="A13" s="181"/>
      <c r="B13" s="103" t="s">
        <v>113</v>
      </c>
      <c r="C13" s="121">
        <v>12.2</v>
      </c>
    </row>
    <row r="14" spans="1:3" s="122" customFormat="1" ht="21" customHeight="1">
      <c r="A14" s="181"/>
      <c r="B14" s="103" t="s">
        <v>160</v>
      </c>
      <c r="C14" s="121">
        <v>5.89</v>
      </c>
    </row>
    <row r="15" spans="1:3" s="122" customFormat="1" ht="21" customHeight="1">
      <c r="A15" s="181"/>
      <c r="B15" s="103" t="s">
        <v>161</v>
      </c>
      <c r="C15" s="124">
        <v>0</v>
      </c>
    </row>
    <row r="16" spans="1:3" s="122" customFormat="1" ht="21" customHeight="1">
      <c r="A16" s="181"/>
      <c r="B16" s="103" t="s">
        <v>162</v>
      </c>
      <c r="C16" s="124">
        <v>30.64</v>
      </c>
    </row>
    <row r="17" spans="1:3" s="122" customFormat="1" ht="21" customHeight="1">
      <c r="A17" s="181"/>
      <c r="B17" s="103" t="s">
        <v>163</v>
      </c>
      <c r="C17" s="124">
        <v>7</v>
      </c>
    </row>
    <row r="18" spans="1:3" s="122" customFormat="1" ht="21" customHeight="1">
      <c r="A18" s="181"/>
      <c r="B18" s="103" t="s">
        <v>164</v>
      </c>
      <c r="C18" s="124">
        <v>0</v>
      </c>
    </row>
    <row r="19" spans="1:3" s="122" customFormat="1" ht="21" customHeight="1">
      <c r="A19" s="181"/>
      <c r="B19" s="103" t="s">
        <v>165</v>
      </c>
      <c r="C19" s="124">
        <v>64</v>
      </c>
    </row>
    <row r="20" spans="1:3" s="122" customFormat="1" ht="21" customHeight="1">
      <c r="A20" s="181"/>
      <c r="B20" s="103" t="s">
        <v>166</v>
      </c>
      <c r="C20" s="124">
        <v>0</v>
      </c>
    </row>
    <row r="21" spans="1:3" s="122" customFormat="1" ht="21" customHeight="1">
      <c r="A21" s="182"/>
      <c r="B21" s="103" t="s">
        <v>167</v>
      </c>
      <c r="C21" s="124">
        <v>0</v>
      </c>
    </row>
    <row r="22" spans="1:3" s="122" customFormat="1" ht="21" customHeight="1">
      <c r="A22" s="180" t="s">
        <v>176</v>
      </c>
      <c r="B22" s="123" t="s">
        <v>95</v>
      </c>
      <c r="C22" s="124">
        <v>118.64</v>
      </c>
    </row>
    <row r="23" spans="1:3" s="122" customFormat="1" ht="21" customHeight="1">
      <c r="A23" s="181"/>
      <c r="B23" s="103" t="s">
        <v>168</v>
      </c>
      <c r="C23" s="124">
        <v>111.37</v>
      </c>
    </row>
    <row r="24" spans="1:3" s="122" customFormat="1" ht="21" customHeight="1">
      <c r="A24" s="181"/>
      <c r="B24" s="103" t="s">
        <v>169</v>
      </c>
      <c r="C24" s="124">
        <v>7.27</v>
      </c>
    </row>
    <row r="25" spans="1:3" s="122" customFormat="1" ht="21" customHeight="1">
      <c r="A25" s="182"/>
      <c r="B25" s="103" t="s">
        <v>170</v>
      </c>
      <c r="C25" s="124">
        <v>0</v>
      </c>
    </row>
    <row r="26" spans="1:3" s="122" customFormat="1" ht="21" customHeight="1">
      <c r="A26" s="180" t="s">
        <v>29</v>
      </c>
      <c r="B26" s="123" t="s">
        <v>95</v>
      </c>
      <c r="C26" s="124">
        <v>182.05</v>
      </c>
    </row>
    <row r="27" spans="1:3" s="122" customFormat="1" ht="21" customHeight="1">
      <c r="A27" s="181"/>
      <c r="B27" s="103" t="s">
        <v>171</v>
      </c>
      <c r="C27" s="124">
        <f>69.12+3.26</f>
        <v>72.38000000000001</v>
      </c>
    </row>
    <row r="28" spans="1:3" s="122" customFormat="1" ht="21" customHeight="1">
      <c r="A28" s="181"/>
      <c r="B28" s="103" t="s">
        <v>172</v>
      </c>
      <c r="C28" s="124">
        <v>0</v>
      </c>
    </row>
    <row r="29" spans="1:3" s="122" customFormat="1" ht="21" customHeight="1">
      <c r="A29" s="181"/>
      <c r="B29" s="103" t="s">
        <v>173</v>
      </c>
      <c r="C29" s="124">
        <v>0</v>
      </c>
    </row>
    <row r="30" spans="1:3" s="122" customFormat="1" ht="21" customHeight="1">
      <c r="A30" s="181"/>
      <c r="B30" s="103" t="s">
        <v>174</v>
      </c>
      <c r="C30" s="124">
        <v>0</v>
      </c>
    </row>
    <row r="31" spans="1:3" s="122" customFormat="1" ht="21" customHeight="1">
      <c r="A31" s="182"/>
      <c r="B31" s="103" t="s">
        <v>137</v>
      </c>
      <c r="C31" s="124">
        <f>98.81+10.86</f>
        <v>109.67</v>
      </c>
    </row>
  </sheetData>
  <sheetProtection formatCells="0" formatColumns="0" formatRows="0"/>
  <mergeCells count="7">
    <mergeCell ref="A26:A31"/>
    <mergeCell ref="A5:B5"/>
    <mergeCell ref="A4:B4"/>
    <mergeCell ref="A2:C2"/>
    <mergeCell ref="A6:A10"/>
    <mergeCell ref="A11:A21"/>
    <mergeCell ref="A22:A2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"/>
  <sheetViews>
    <sheetView showGridLines="0" showZeros="0" workbookViewId="0"/>
  </sheetViews>
  <sheetFormatPr defaultRowHeight="14.25"/>
  <cols>
    <col min="1" max="1" width="15.125" customWidth="1"/>
    <col min="2" max="2" width="26.25" customWidth="1"/>
    <col min="3" max="3" width="13.875" customWidth="1"/>
    <col min="4" max="4" width="14.25" customWidth="1"/>
    <col min="5" max="5" width="18" customWidth="1"/>
  </cols>
  <sheetData>
    <row r="1" spans="1:5" ht="14.25" customHeight="1">
      <c r="A1" s="134"/>
      <c r="B1" s="134"/>
      <c r="C1" s="134"/>
      <c r="D1" s="134"/>
      <c r="E1" s="141" t="s">
        <v>203</v>
      </c>
    </row>
    <row r="2" spans="1:5" ht="26.25" customHeight="1">
      <c r="A2" s="187" t="s">
        <v>204</v>
      </c>
      <c r="B2" s="187"/>
      <c r="C2" s="187"/>
      <c r="D2" s="187"/>
      <c r="E2" s="187"/>
    </row>
    <row r="3" spans="1:5" ht="14.25" customHeight="1"/>
    <row r="4" spans="1:5" ht="14.25" customHeight="1">
      <c r="A4" s="134"/>
      <c r="B4" s="134"/>
      <c r="C4" s="134"/>
      <c r="D4" s="134"/>
      <c r="E4" s="141" t="s">
        <v>1</v>
      </c>
    </row>
    <row r="5" spans="1:5" ht="1.5" customHeight="1">
      <c r="A5" s="134"/>
      <c r="B5" s="134"/>
      <c r="C5" s="134"/>
      <c r="D5" s="134"/>
      <c r="E5" s="134"/>
    </row>
    <row r="6" spans="1:5" ht="14.25" hidden="1" customHeight="1">
      <c r="A6" s="134"/>
      <c r="B6" s="134"/>
      <c r="C6" s="134"/>
      <c r="D6" s="134"/>
      <c r="E6" s="134"/>
    </row>
    <row r="7" spans="1:5" ht="35.25" customHeight="1">
      <c r="A7" s="135"/>
      <c r="B7" s="135"/>
      <c r="C7" s="135"/>
      <c r="D7" s="185" t="s">
        <v>205</v>
      </c>
      <c r="E7" s="186"/>
    </row>
    <row r="8" spans="1:5" ht="42" customHeight="1">
      <c r="A8" s="136" t="s">
        <v>51</v>
      </c>
      <c r="B8" s="136" t="s">
        <v>140</v>
      </c>
      <c r="C8" s="136" t="s">
        <v>126</v>
      </c>
      <c r="D8" s="136" t="s">
        <v>89</v>
      </c>
      <c r="E8" s="136" t="s">
        <v>90</v>
      </c>
    </row>
    <row r="9" spans="1:5" s="122" customFormat="1" ht="30.75" customHeight="1">
      <c r="A9" s="133"/>
      <c r="B9" s="132"/>
      <c r="C9" s="131"/>
      <c r="D9" s="131"/>
      <c r="E9" s="131"/>
    </row>
    <row r="10" spans="1:5" ht="14.25" customHeight="1"/>
    <row r="11" spans="1:5" ht="14.25" customHeight="1"/>
    <row r="12" spans="1:5" ht="14.25" customHeight="1">
      <c r="A12" s="134" t="s">
        <v>181</v>
      </c>
      <c r="B12" s="134"/>
      <c r="C12" s="134"/>
      <c r="D12" s="134"/>
      <c r="E12" s="134"/>
    </row>
  </sheetData>
  <sheetProtection formatCells="0" formatColumns="0" formatRows="0"/>
  <mergeCells count="2">
    <mergeCell ref="D7:E7"/>
    <mergeCell ref="A2:E2"/>
  </mergeCells>
  <phoneticPr fontId="2" type="noConversion"/>
  <pageMargins left="0.75" right="0.75" top="1" bottom="1" header="0.5" footer="0.5"/>
  <pageSetup paperSize="9" scale="90" orientation="portrait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95"/>
  <sheetViews>
    <sheetView showGridLines="0" showZeros="0" tabSelected="1" workbookViewId="0">
      <selection activeCell="B8" sqref="B8"/>
    </sheetView>
  </sheetViews>
  <sheetFormatPr defaultColWidth="6.75" defaultRowHeight="12.75" customHeight="1"/>
  <cols>
    <col min="1" max="1" width="38.625" style="71" customWidth="1"/>
    <col min="2" max="2" width="25.125" style="71" customWidth="1"/>
    <col min="3" max="3" width="28.75" style="71" customWidth="1"/>
    <col min="4" max="4" width="11.125" style="71" customWidth="1"/>
    <col min="5" max="5" width="22.25" style="71" customWidth="1"/>
    <col min="6" max="16384" width="6.75" style="71"/>
  </cols>
  <sheetData>
    <row r="1" spans="1:4" ht="12.75" customHeight="1">
      <c r="B1" s="72" t="s">
        <v>180</v>
      </c>
    </row>
    <row r="2" spans="1:4" ht="27" customHeight="1">
      <c r="A2" s="188" t="s">
        <v>153</v>
      </c>
      <c r="B2" s="188"/>
      <c r="C2" s="70"/>
      <c r="D2" s="70"/>
    </row>
    <row r="3" spans="1:4" ht="29.25" customHeight="1">
      <c r="A3" s="77"/>
      <c r="B3" s="72" t="s">
        <v>41</v>
      </c>
      <c r="C3" s="72"/>
    </row>
    <row r="4" spans="1:4" s="76" customFormat="1" ht="25.5" customHeight="1">
      <c r="A4" s="73" t="s">
        <v>141</v>
      </c>
      <c r="B4" s="74" t="s">
        <v>142</v>
      </c>
      <c r="C4" s="75"/>
      <c r="D4" s="75"/>
    </row>
    <row r="5" spans="1:4" s="129" customFormat="1" ht="54.75" customHeight="1">
      <c r="A5" s="137" t="s">
        <v>48</v>
      </c>
      <c r="B5" s="130">
        <v>156</v>
      </c>
    </row>
    <row r="6" spans="1:4" s="140" customFormat="1" ht="54.75" customHeight="1">
      <c r="A6" s="138" t="s">
        <v>143</v>
      </c>
      <c r="B6" s="128">
        <v>0</v>
      </c>
      <c r="D6" s="127"/>
    </row>
    <row r="7" spans="1:4" s="140" customFormat="1" ht="54.75" customHeight="1">
      <c r="A7" s="138" t="s">
        <v>144</v>
      </c>
      <c r="B7" s="126">
        <v>46</v>
      </c>
      <c r="D7" s="127"/>
    </row>
    <row r="8" spans="1:4" s="140" customFormat="1" ht="54.75" customHeight="1">
      <c r="A8" s="125" t="s">
        <v>145</v>
      </c>
      <c r="B8" s="142">
        <v>110</v>
      </c>
      <c r="D8" s="127"/>
    </row>
    <row r="9" spans="1:4" s="140" customFormat="1" ht="54.75" customHeight="1">
      <c r="A9" s="139" t="s">
        <v>146</v>
      </c>
      <c r="B9" s="126">
        <v>0</v>
      </c>
      <c r="D9" s="127"/>
    </row>
    <row r="10" spans="1:4" s="140" customFormat="1" ht="54.75" customHeight="1">
      <c r="A10" s="138" t="s">
        <v>147</v>
      </c>
      <c r="B10" s="143">
        <v>110</v>
      </c>
      <c r="D10" s="127"/>
    </row>
    <row r="11" spans="1:4" ht="26.25" customHeight="1"/>
    <row r="12" spans="1:4" ht="26.25" customHeight="1"/>
    <row r="13" spans="1:4" ht="26.25" customHeight="1"/>
    <row r="14" spans="1:4" ht="26.25" customHeight="1"/>
    <row r="15" spans="1:4" ht="26.25" customHeight="1"/>
    <row r="16" spans="1:4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19.899999999999999" customHeight="1"/>
    <row r="193" ht="19.899999999999999" customHeight="1"/>
    <row r="194" ht="19.899999999999999" customHeight="1"/>
    <row r="195" ht="19.899999999999999" customHeight="1"/>
  </sheetData>
  <sheetProtection formatCells="0" formatColumns="0" formatRows="0"/>
  <mergeCells count="1">
    <mergeCell ref="A2:B2"/>
  </mergeCells>
  <phoneticPr fontId="2" type="noConversion"/>
  <pageMargins left="0.78740157480314954" right="0.39370078740157477" top="0.39370078740157477" bottom="0.39370078740157477" header="0.49999999249075339" footer="0.49999999249075339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附表1-1部门收支总表</vt:lpstr>
      <vt:lpstr>附表1-2部门收入总表</vt:lpstr>
      <vt:lpstr>附表1-3部门支出总表</vt:lpstr>
      <vt:lpstr>附表1-4财政拨款收支表</vt:lpstr>
      <vt:lpstr>附表1-5一般公共预算支出表</vt:lpstr>
      <vt:lpstr>附表1-6一般公共预算基本支出(部门经济科目)</vt:lpstr>
      <vt:lpstr>附表1-7一般预算基本支出(政府经济科目)</vt:lpstr>
      <vt:lpstr>附表1-8政府性基金</vt:lpstr>
      <vt:lpstr>附表1-9三公经费预算</vt:lpstr>
      <vt:lpstr>'附表1-1部门收支总表'!Print_Area</vt:lpstr>
      <vt:lpstr>'附表1-3部门支出总表'!Print_Area</vt:lpstr>
      <vt:lpstr>'附表1-6一般公共预算基本支出(部门经济科目)'!Print_Area</vt:lpstr>
      <vt:lpstr>'附表1-7一般预算基本支出(政府经济科目)'!Print_Area</vt:lpstr>
      <vt:lpstr>'附表1-2部门收入总表'!Print_Titles</vt:lpstr>
      <vt:lpstr>'附表1-3部门支出总表'!Print_Titles</vt:lpstr>
      <vt:lpstr>'附表1-5一般公共预算支出表'!Print_Titles</vt:lpstr>
      <vt:lpstr>'附表1-7一般预算基本支出(政府经济科目)'!Print_Titles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dreamsummit</cp:lastModifiedBy>
  <cp:lastPrinted>2018-02-08T08:08:31Z</cp:lastPrinted>
  <dcterms:created xsi:type="dcterms:W3CDTF">2017-02-06T07:58:46Z</dcterms:created>
  <dcterms:modified xsi:type="dcterms:W3CDTF">2018-02-08T08:14:30Z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7015580</vt:i4>
  </property>
</Properties>
</file>